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svr-fs01.it.sanita.udine\Provveditorato\INVESTIMENTI E LOGISTICA\INVESTIMENTI\RICHIESTE\CASE DELLA COMUNITA'\0. INDIZIONE\5.OFFERTA ECONOMICA\"/>
    </mc:Choice>
  </mc:AlternateContent>
  <xr:revisionPtr revIDLastSave="0" documentId="13_ncr:1_{E66350AF-28E4-493F-BB14-1AE3372C3ED2}" xr6:coauthVersionLast="36" xr6:coauthVersionMax="47" xr10:uidLastSave="{00000000-0000-0000-0000-000000000000}"/>
  <bookViews>
    <workbookView xWindow="-120" yWindow="-120" windowWidth="29040" windowHeight="15840" xr2:uid="{F93A95B9-2E82-4322-88FE-3FBF30E32DF4}"/>
  </bookViews>
  <sheets>
    <sheet name="Allegato 12.1 -E1 - Lotto 1" sheetId="2" r:id="rId1"/>
  </sheets>
  <definedNames>
    <definedName name="_xlnm._FilterDatabase" localSheetId="0" hidden="1">'Allegato 12.1 -E1 - Lotto 1'!$A$19:$WWA$48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8" i="2" l="1"/>
  <c r="P51" i="2" s="1"/>
  <c r="P47" i="2" l="1"/>
  <c r="G97" i="2" l="1"/>
  <c r="P46" i="2" l="1"/>
  <c r="P45" i="2"/>
  <c r="P44" i="2"/>
  <c r="P43" i="2"/>
  <c r="P42" i="2"/>
  <c r="P41" i="2"/>
  <c r="P40" i="2"/>
  <c r="P39" i="2"/>
  <c r="P38" i="2"/>
  <c r="P37" i="2"/>
  <c r="P36" i="2"/>
  <c r="P35" i="2"/>
  <c r="P34" i="2"/>
  <c r="P33" i="2"/>
  <c r="P32" i="2"/>
  <c r="P31" i="2"/>
  <c r="P30" i="2"/>
  <c r="P29" i="2"/>
  <c r="P28" i="2"/>
  <c r="P27" i="2"/>
  <c r="P26" i="2"/>
  <c r="P25" i="2"/>
  <c r="P24" i="2"/>
  <c r="P23" i="2"/>
  <c r="P22" i="2"/>
  <c r="P21" i="2"/>
  <c r="P20" i="2"/>
  <c r="J34" i="2" l="1"/>
  <c r="J33" i="2"/>
  <c r="J42" i="2"/>
  <c r="J41" i="2"/>
  <c r="J47" i="2"/>
  <c r="J46" i="2"/>
  <c r="J45" i="2"/>
  <c r="J44" i="2"/>
  <c r="J43" i="2"/>
  <c r="J40" i="2"/>
  <c r="J39" i="2"/>
  <c r="J38" i="2"/>
  <c r="J37" i="2"/>
  <c r="J36" i="2"/>
  <c r="J35" i="2"/>
  <c r="J32" i="2"/>
  <c r="J31" i="2"/>
  <c r="J30" i="2"/>
  <c r="J29" i="2"/>
  <c r="J28" i="2"/>
  <c r="J27" i="2"/>
  <c r="J26" i="2"/>
  <c r="J25" i="2"/>
  <c r="J24" i="2"/>
  <c r="J23" i="2"/>
  <c r="J22" i="2"/>
  <c r="J21" i="2"/>
  <c r="J20" i="2"/>
  <c r="S19" i="2" l="1"/>
  <c r="J48" i="2"/>
</calcChain>
</file>

<file path=xl/sharedStrings.xml><?xml version="1.0" encoding="utf-8"?>
<sst xmlns="http://schemas.openxmlformats.org/spreadsheetml/2006/main" count="142" uniqueCount="126">
  <si>
    <t>N. unità di persone</t>
  </si>
  <si>
    <t>Livello</t>
  </si>
  <si>
    <t>Qualifica</t>
  </si>
  <si>
    <t>N. ore annuo di lavoro</t>
  </si>
  <si>
    <t>Totale costo annuo per livello</t>
  </si>
  <si>
    <t>€</t>
  </si>
  <si>
    <t>Totale complessivo costo personale al netto di spese generali e utili</t>
  </si>
  <si>
    <t>Voci di prezzo:</t>
  </si>
  <si>
    <t>costi industriali</t>
  </si>
  <si>
    <t>costi generali</t>
  </si>
  <si>
    <t>costi della manodopera</t>
  </si>
  <si>
    <t>Costi attrezzature (quote ammortamento)</t>
  </si>
  <si>
    <t>costi per le spese per la salute e sicurezza dei lavoratori per il rischio specifico, valutati dal datore di lavoro (Operatore economico partecipante)</t>
  </si>
  <si>
    <t>costi per la formazione del personale</t>
  </si>
  <si>
    <t>… (eventuali altri costi diretti o indiretti)</t>
  </si>
  <si>
    <t>utili di impresa</t>
  </si>
  <si>
    <t>oneri della sicurezza in relazione ai rischi interferenziali, valutati dalla Stazione Appaltante non soggetti a ribasso (ove previsti da ASU FC)</t>
  </si>
  <si>
    <t>Tabella A</t>
  </si>
  <si>
    <t>Tabella B</t>
  </si>
  <si>
    <t>Lotto</t>
  </si>
  <si>
    <t>Descrizione</t>
  </si>
  <si>
    <t>Misure (LxPxH)</t>
  </si>
  <si>
    <t>Tolleranza dimensioni</t>
  </si>
  <si>
    <t>Quantitativi presunti</t>
  </si>
  <si>
    <t>Valore complessivo Base d'asta (€ iva esclusa)</t>
  </si>
  <si>
    <t>Nome Commerciale prodotto offerto</t>
  </si>
  <si>
    <t>Codice prodotto fornitore</t>
  </si>
  <si>
    <t>Codice CND (se presente)</t>
  </si>
  <si>
    <t>Codice Prodotto Fabbricante (se presente)</t>
  </si>
  <si>
    <t>Prezzo singolo prodotto  Offerto in gara (€ iva esclusa)</t>
  </si>
  <si>
    <t>% IVA</t>
  </si>
  <si>
    <t>ARMADIO CON LAVELLO</t>
  </si>
  <si>
    <t xml:space="preserve">ARMADIO FARMACI 60 VANI </t>
  </si>
  <si>
    <t xml:space="preserve">ARMADIO FARMACI 60 VANI CON TESORETTO </t>
  </si>
  <si>
    <t>ARMADIO METALLICO PER INFIAMMABILI</t>
  </si>
  <si>
    <t>ARMADIO TESORETTO PORTA STUPEFACENTI</t>
  </si>
  <si>
    <t>CARRELLO EMERGENZA</t>
  </si>
  <si>
    <t>CARRELLO MEDICAZIONE</t>
  </si>
  <si>
    <t>CARRELLO MOVIMENTAZIONE MERCE 2 RIPIANI</t>
  </si>
  <si>
    <t>CARRELLO SERVITORE DA AMBULATORIO</t>
  </si>
  <si>
    <t xml:space="preserve">CARROZZINE UTENTE </t>
  </si>
  <si>
    <t>LAVAGNA MAGNETICA</t>
  </si>
  <si>
    <t>LETTINO PEDIATRICO PER ATTIVITA' AMBULATORIALE</t>
  </si>
  <si>
    <t xml:space="preserve">MOBILE MODULARE COMPONIBILE AD USO AMBULATORIALE </t>
  </si>
  <si>
    <t>MOBILE MODULARE COMPONIBILE AD USO AMBULATORIALE DOTATO DI BASE E PENSILE</t>
  </si>
  <si>
    <t>PANCA</t>
  </si>
  <si>
    <t>PANCA CON SCHIENALE APPENDIABITI</t>
  </si>
  <si>
    <t>PARALLELE</t>
  </si>
  <si>
    <t>PARAVENTO A MURO</t>
  </si>
  <si>
    <t>PARAVENTO SU RUOTE</t>
  </si>
  <si>
    <t>PARAVENTO SU RUOTE CON BRACCIO TELESCOPICO</t>
  </si>
  <si>
    <t>PARETE ATTREZZATA FARMACIA</t>
  </si>
  <si>
    <t>PIANO ATTREZZATO CON LAVANDINO PER DECONTAMINAZIONE\LAVAGGIO STRUMENTARIO</t>
  </si>
  <si>
    <t>POLTRONA PRELIEVI</t>
  </si>
  <si>
    <t xml:space="preserve">POLTRONA RELAX </t>
  </si>
  <si>
    <t>SCALA</t>
  </si>
  <si>
    <t>SPALLIERA SVEDESE SINGOLA</t>
  </si>
  <si>
    <t>TAVOLO LAVORO INOX</t>
  </si>
  <si>
    <t>L100X60X85H</t>
  </si>
  <si>
    <t>L100X60X190H</t>
  </si>
  <si>
    <t>L45X30X35H</t>
  </si>
  <si>
    <t xml:space="preserve"> PIANO 80 CM CIRCA</t>
  </si>
  <si>
    <t>PIANO 80X60 CIRCA</t>
  </si>
  <si>
    <t>MISURA STANDARD</t>
  </si>
  <si>
    <t>SEDUTA: LARGHEZZA CA. 50CM, PROFONDITA' 40 CM, ALTEZZA 50 CM</t>
  </si>
  <si>
    <t>90X60</t>
  </si>
  <si>
    <t>90X250H</t>
  </si>
  <si>
    <t>L200X80X85H</t>
  </si>
  <si>
    <t>LAVELLO ARMADIATO IN LAMINATO, DOTATO DI VASCA IN INOX CON FORO DA 32 MM, COMPRENSIVO DI RUBINETTO CON LEVA CLINICA, GOCCIOLATOIO LATERALE DESTRO E ALZATINA POSTERIORE DA 100 MM. DOTATO CONTENITORE CON ANTE E PIEDINI. PANNELLO POSTERIORE PREDISPOSTO PER GLI SCARICHI. COMPLETO DI PILETTA DA 1” ½, TUBO TROPPOPIENO E FORO DI SCARICO. DIMENSIONI DELLA VASCA CM 40X50X25, INGOMBRO TOTALE DEL MOBILE CM 100X60X85.</t>
  </si>
  <si>
    <t>ARMADIO METALLICO IDONEO AL CONTENIMENTO DI LIQUIDI INFIAMMABILI IN ACCIAIO SPESSORE 10/10, DOTATO DI UN'ANTA, NR. 2 RIPIANI REGOLABILI E VASCA DI RACCOLTA STAGNA, CON SERRATURA ERGONOMICA CON DOPPIA CHIAVE E ANIMANOMISSIONE. VERNICIATURA GIALLA IN EPOSSIPOLIESTERE, GRIGLIE DI AERAZIONE LATERALI E SUPERIORI CON TAGLIAFIAMMA, PIEDINI REGOLABILI PER UN FACILE POSIZIONAMENTO. IDONEO PER STOCCAGGIO TOTALE DI 60 LITRI. UNI EN 14470-1:2005</t>
  </si>
  <si>
    <t xml:space="preserve">ARMADIO TESORETTO IDONEO AL CONTENIMENTO DI STUPEFACENTI, REALIZZATO IN LAMIERA DI ACCIAIO VERNICIATO A POLVERI EPOSSIDICHE, DOTATO DI CHIUSURA A CHIAVE A TRE MANDATE, DIMENSIONI INTERNE CIRCA 44X22X30 CM. </t>
  </si>
  <si>
    <t>CARRELLO EMERGENZA MONOSCOCCA REALIZZATO CON MATERIALI COMPOSTI AD ALTA DENISTA', SCOCCA AUTOPORTANTE IN ACCIAIO VERNICIATO CON POLVERI EPOSSIDICHE, VERNICIATURA CONFORME ALLE NORME UNI EN ISO 9001. PIANO DI LAVORO CON BORDO  PERIMENTRALE DI CONTENIMENTO DI CIRCA 80X60 CM, MANIGLIA DI SPINTA ERGONOMICA, NR. 4 CASSETTI ESTRAIBILI SU GUIDE TELESCOPICHE AD ESTRAZIONE TOTALE E CON BLOCCO FINE CORSA DOTATI DI MANIGLIA E DI CUI UNO DI DIMENSIONI DOPPIE RISPETTO AGLI ALTRI. BASAMENTO CON PARACOLPI, NR. 4 RUOTE PIROETTANTI DI CUI NR. 2 CON FRENO. INCLUSI IN DOTAZIONE I SEGUENTI ACCESSORI INDISPENSABILI: VASCHETTE LATERALI ASPORTABILI, SUPPORTO DEFIBRILLATORE, ASTA FLEBO, SUPPORTO BOMBOLA DI OSSIGENO CON CINGHIE, PORTA CATETERI/SONDINI, PIASTRA PER CARDIO MASSAGGIO, CONTENITORE PORTARIFIUTI E PORTA TAGLIENTI. SIGILLO PER IDONEA CHIUSURA. CONFORME ALLE NORMATIVE VIGENTI.</t>
  </si>
  <si>
    <t>CARRELLO MEDICAZIONE MONOSCOCCA REALIZZATO CON MATERIALI COMPOSTI AD ALTA DENSITA', SCOCCA AUTOPORTANTE IN ACCIAIO VERNICIATO CON POLVERI EPOSSIDICHE, VERNICIATURA CONFORME ALLE NORME UNI EN ISO 9001. PIANO DI LAVORO CON BORDO  PERIMENTRALE DI CONTENIMENTO DI CIRCA 80X60 CM, MANIGLIA DI SPINTA ERGONOMICA, NR. 5 O PIÙ CASSETTI ESTRAIBILI SU GUIDE TELESCOPICHE AD ESTRAZIONE TOTALE E CON BLOCCO FINE CORSA DI ALTEZZA DIVERSE CHE CONSENTANO LO STOCCAGGIO DI SACCHE O MATERIALI INGOMBRANTI, DOTATI DI MANIGLIA. BASAMENTO CON PARACOLPI, NR. 4 RUOTE PIROETTANTI DI CUI NR. 2 CON FRENO. INCLUSI IN DOTAZIONE I SEGUENTI ACCESSORI INDISPENSABILI: CONTENTITORE PORTA RIFIUTI, CONTENITORE PORTA TAGLIENTI, PIANO ESTRAIBILE PORTA DOCUMENTI, ALZATINA CON ALMENO 10 CASSETTINI RIBALTABILI, RIPARTITORI INTERNI. SIGILLO PER IDONEA CHIUSURA. CONFORME ALLE NORMATIVE VIGENTI.</t>
  </si>
  <si>
    <t>CARRELLO MOVIMENTAZIONE MERCE CON STRUTTURA INTERAMENTE REALIZZATATA IN TUBO TONDO DI ACCIAIO INOX 18/10 AISI 304, DIAMETRO 25 MM DOTATO DI NR. 2 RIPIANI FISSI DI DIMENSIONI DI CIRCA 80X50 CM REALIZZATI IN LAMIERA DI ACCIAIO INOX, CON BORDO PERIMETRALE CONTENITIVO. PORTATA A RIPIANO DI CIRCA 50 KG. NR. 2 MANIGLIE DI SPINTA AI LATI CORTI DEL CARRELLO REALIZZATE IN TUBO TONDO DI ACCIAIO, BASAMENTO CON PARACOLPI, NR. 4 RUOTE PIROETTANTI DI CUI NR. 2 DOTATE DI FRENO. CONFORME ALLE NORMATIVE VIGENTI.</t>
  </si>
  <si>
    <t xml:space="preserve">CARRELLO SERVITORE AD USO AMBULATORIALE DOTATO STRUTTURA IN ACCIAIO INOX ANTIRIBALTAMENTO SU BASE A 4 RUOTE, ALTEZZA VARIABILE CON REGOLAZIONE OLEODINAMICA A PEDALE - VASSOIO CON PIANO DI CIRCA 65/70 CM CON BORDI SMUSSATI ANTIGRAFFIO E ANTIURTO, PORTATA MINIMA 30 KG; CON RUOTE PIROETTANTI ANTISTATICHE MUNITE DI FRENO SINGOLO SU ALMENO DUE RUOTE. </t>
  </si>
  <si>
    <t>CARROZZINE UTENTE A GETTONI</t>
  </si>
  <si>
    <t>CARROZZINA PER IL TRASPORTO DI PAZIENTI. TELAIO STABILIZZANTE IN ACCIAIO VERNICIATO , SINGOLA CROCIERA, SEDUTA E SCHIENALE IN NYLON, IMBOTTITO E LAVABILE. PEDANE ESTRAIBILI REGOLABILI IN LUNGHEZZA CON PEDANA E CINTURINO FERMA-CALCAGNO. RUOTE POSTERIORI IN ALLUMINIO A RAZZI CON SGANCIO RAPIDO E RUOTINO DI SICUREZZA, GOMME NERE SEMIPIENE SENZA CAMERA D’ARIA E CORRIMANO IN ACCIAIO VERNICIATO NERO. RUOTE ANTERIORI NERE IN PVC CON FORCELLA IN ACCIAIO. BRACCIOLI CORTI RIBALTABILI CON IMBOTTITURA IN NYLON NERO.</t>
  </si>
  <si>
    <t>CARROZZINA IDONEA PER IL TRASPORTO PAZIENTI A GETTONI, CON STRUTTURA PORTANTE SOLIDA E MANEGGEVOLE, REALIZZATA IN ACCIAIO  VERNICIATO CON POLVERI EPOSSIDICHE. DOTATA DI BRACCIOLI ERGONOMICI REGOLABILI, FRENO NEGATIVO, RUOTE POSTERIORI FISSE, DEL DIAMETRO DI CA 20 CM E RUOTE ANTERIORI PIROETTANTI DI CA 15 CM. DOTATA DI MECCANISMO A PEDALE IN INOX NELLA PARTE POSTERIORE QUALE SUPPORTO PER IL SUPERAMENTO DEGLI OSTACOLI. CON SISTEMA ANTITACCHEGGIO A GETTONE E TASCA PORTADOCUMENTI POSTERIORE. CONFORMITA' ALLE NORMATIVE VIGENTI.</t>
  </si>
  <si>
    <t xml:space="preserve">LAVAGNA MAGNETICA CON CORNICE IN ALLUMINIO ANODIZZATO E PANNELLO POSTERIORE IN ACCIAIO GALVANIZZATO. </t>
  </si>
  <si>
    <t>LAVELLO ARMADIATO CON ANTE SCORREVOLI E GOCCIOLATOIO A DESTRA IN ACCIAIO INOX AISI 304. MISURA CM 100X60X85. DIMENSIONI VASCA CM 40X40X30. PIANO SUPERIORE ALTEZZA CM 4 IN LAMIERA SPESSORE 10/10, COMPLETO DI VASCA, PANNELLI ANTIROMBO, PILETTA E TROPPO PIENO, MISCELATORE CON LEVA CLINICA. ALZATINA POSTERIORE ALTEZZA CM 10. PIEDINI IN ACCIAIO INOX REGOLABILI IN ALTEZZA CON PROFILO TONDO.</t>
  </si>
  <si>
    <t>LETTINO DA VISITA CON STRUTTURA IN ACCIAIO O MATERIALE DI EQUIVALENTE RESISTENZA DOTATO DI PIEDINI IN ABS. PIANO IMBOTTITO, RIVESTIMENTO IGNIFIGO, LAVABILE E DISINFETTABILE, SCHIENALE REGOLABILE CON ESCURSIONE DI ALMENO 50°. PORTAROTOLO DI CARTA, PORTATA DEL LETTO IN SICUREZZA DEL PAZIENTE DI ALMENO 150 KG. CONFORMITA' ALLE NORMATIVE VIGENTI.</t>
  </si>
  <si>
    <t>MOBILE MODULARE COMPONIBILE AD USO AMBULATORIALE IN MATERIALE LAMINATO, COMPOSTA DA BASI CON ANTE CIECHE O CASSETTI E PIANO DI LAVORO CON ALZATINA. LA STRUTTURA DOVRÀ ESSERE REALIZZATA CON PANNELLI COMPOSTI DA DERIVATI DEL LEGNO, CON FINITURA IN NOBILITATO A BASSA EMISSIONE DI FORMALDEIDE, ANTIGRAFFIO E ANTIRIFLESSO, O IN ALLUMINIO ESTRUSO ANODIZZATO, O LAMIERA DI ACCIAIO ELETTRO-ZINCATA SPESSORE 7-8/10, CON VERNICIATURA A POLVERI EPOSSIDICHE. PER LA STRUTTURA DOVRANNO ESSERE PREVISTI ALMENO 3 TIPI DI FINITURE NELLE TONALITÀ MEDIE, A SCELTA DELLA STAZIONE APPALTANTE. TUTTE LE ANTE ED I CASSETTI DOVRANNO AVERE MANIGLIE PER LA FACILE APERTURA. I CASSETTI SARANNO COMPLETI DI GUIDE SCORREVOLI SU RULLI DOTATE DI FERMI DI SICUREZZA. SARANNO INOLTRE DOTATE DI CERNIERE CON APERTURA A 120°. IL MODULO DOTATO DI ANTA CON APERTURA REVERSIBILE ANCHE IN FASE DI INSTALLAZIONE, AL CUI INTERNO SARANNO PRESENTI RIPIANI CON POSIZIONE REGOLABILE. TUTTI I MODULI SONO DOTATI DI GAMBE CON PIEDINI REGISTRABILI ALTEZZA 20 CM CIRCA. IL PIANO DI LAVORO SUPERIORE DEVE ESSERE UNICO, DOTATO DI RIALZO POSTERIORE (CIRCA 15 CM), DOVRÀ ESSERE IL PIÙ POSSIBILE CONTINUO, IN TRUCIOLARE RIVESTITO IN LAMINATO PLASTICO POST-FORMATO, ANTIGRAFFIO E RESISTENTE AL CALORE, OPPURE IN CORIAN. AL FINE DI ARREDARE GLI SPAZI A DISPOSIZIONE, ESPRESSI AL METRO, POTRANNO ESSERE UTILIZZATI ANCHE MODULI DI DIMENSIONI STANDARDIZZATE (PER ES. 45/90CM), GARANTENDO ALLA STAZIONE APPALTANTE LA FORNITURA DI QUANTO PREVISTO. LA CONFIGURAZIONE DEL MOBILE VERRA’ DEFINITA DALLA STAZIONE APPALTANTE IN SEDE DI ORDINE.</t>
  </si>
  <si>
    <t>PARALLELA COMPOSTA DA STRUTTURA IN ACCIAIO VERNICIOATO, COSTITUITA DA UNA PEDANA IN LEGNO BILAMINATO, ANTIUSURA E DOTATA DI RAMPE D'ACCESSO, CORRIMANO IN TERMOPLASTICA ANTISCIVOLO. BARRE PARALLELE CHE CONSENTONO LA REGOLAZIONE DELL'ALTEZZA IN BASE ALL'ALTEZZA  DELL'UTILIZZATORE. LUNGHEZZA COMPLESSIVA DELLA PARALLELA 3 METRI.</t>
  </si>
  <si>
    <t xml:space="preserve">TENDA A MURO DOTATA DI SUPPORTO PER TENDA ESTENSIBILE ED ORIENTABILE CON ESTENSIONE DI CIRCA 220 CM. STRUTTURA PORTANTE IN ALLUMINIO ANODIZZATO LISCIA, RESISTENTE ED ANTIPOLVERE. INSTALLAZIONE A MURO TRAMITE SUPPORTO IN ACCIAIO CON ALMENO NR. 4 PUNTI DI FISSAGGIO A SCOMPARSA. TENDA  CON ANELLI  A DOPPIO SGANCIO DI SICUREZZA ANTI STRANGOLAMENTO, IN MATERIALE IGNIFUGO, ANTIBATTERICO, LAVABILE ED ANTIPOLVERE.
</t>
  </si>
  <si>
    <t>TENDA SU BRACCIO TELESCOPICO DOTATA DI STRUTTURA SIMIL CARRELLO A "C" IN ACCIAIO VERNICIATO CON POLVERI EPOSSIDICHE E ALLUMINIO ANODIZZATO CON ASTA DI COLLEGAMENTO IN ALLUMINIO. NR. 4 RUOTE GOMMATE PIROETTANTI DI CUI NR. 2 FRENANTI. DOTATA DI SUPPORTO PER TENDA ESTENSIBILE ED ORIENTABILE CON ESTENSIONE DI CIRCA 220 CM, STRUTTURA IN ALLUMINIO ANODIZZATO LISCIA, RESISTENTE ED ANTIPOLVERE. TENDA  CON ANELLI  A DOPPIO SGANCIO DI SICUREZZA ANTI STRANGOLAMENTO, IN MATERIALE IGNIFUGO, ANTIBATTERICO, LAVABILE ED ANTIPOLVERE.</t>
  </si>
  <si>
    <t xml:space="preserve">POLTRONA PRELIEVI REALIZZATA CON STRUTTURA IN TUBO D'ACCIAIO VERNICIATO A POLVERI EPOSSIDICHE, SCHIENALE, SEDILE E GAMBALE ERGONOMICI REALIZZATI IN MATERIALI CONFORTEVOLI, RESISTENTI, LAVABILI E DISINFETTABILI, CON IMBOTTITURA E CON RIVESTIMENTO IN ECOPELLE IGNIFUGA. BRACCIOLI IMBOTTITI REGOLABILI IN ALTEZZA, INCLINAZIONE ED ESTENSIONE, MOVIMENTAZIONE INDIPENDENTE DELLE SEZIONI, LEVE BILATERALI INDIPENDENTI PER SCHIENALE E GAMBALE, POSIZIONE TRENDELENBURG A GAS CON INCLINAZIONE PIANI 0°/-15°. REGOLAZIONE OLEODINAMICA DELL'ALTEZZA. BASE COMPOSTA DA NR. 4 RUOTE DIAMETRO CA. 12,5 CM CON SISTEMA FRENANTE BILATERALE CENTRALIZZATO. DOTATO DI PEDANE GIREVOLI E RIPIEGHEVOLI. </t>
  </si>
  <si>
    <t>SPALLIERA SVEDESE SINGOLA IN LEGNO DI FAGGIO VERNICIATO AL NATURALE CON ZANCHE PER L'ANCORAGGIO IN ACCIAIO ZINCATO. MORSETTI PER IL FISSAGGIO A MURO COLLOCATI AI QUATTRO ANGOLI. COSTITUITA DA NR. 14 PIOLI OVOIDALI DEL DIAM. DI CIRCA 3,5 CM DISTANZIATI DI 14 CM L'UNO DALL'ALTRO. ACCESSORI PER IL FISSAGGIO A PARETE INCLUSI. DIMENSIONI 90X250H. PORTATA 125 KG.</t>
  </si>
  <si>
    <t xml:space="preserve">TAVOLO DA LAVORO IN INOX AISI 304 TAMBURATO E INSONORIZZATO, CON GAMBE IN TUBOLARE DOTATE DI PIEDINI DI LIVELLAMENTO. DOTATO DI ALZATINA POSTERIORE RICAVATA DAL PIANO. </t>
  </si>
  <si>
    <t>Prezzo stimato a Base d'asta (€ iva esclusa) di ogni singolo prodotto/metro lineare</t>
  </si>
  <si>
    <t>Prodotto</t>
  </si>
  <si>
    <t>Materiale</t>
  </si>
  <si>
    <t>LAVATOIO IN INOX</t>
  </si>
  <si>
    <t>METALLO</t>
  </si>
  <si>
    <t>ACCIAIO INOX</t>
  </si>
  <si>
    <t>SANIFICABILE</t>
  </si>
  <si>
    <t>ALLUMINIO</t>
  </si>
  <si>
    <t>LEGNO DI FAGGIO</t>
  </si>
  <si>
    <t>RIVESTIMENTO  SIMILPELLE IGNIFUGA CON STRUTTURA RESISTENTE DI FACILE MANUTENZIONE</t>
  </si>
  <si>
    <t>SIMILPELLE LAVABILE IGNIFUGA</t>
  </si>
  <si>
    <t>TOTALE</t>
  </si>
  <si>
    <t>IMPORTO DA INSERIRE IN PIATTAFORMA</t>
  </si>
  <si>
    <t>Fornitura 24 mesi</t>
  </si>
  <si>
    <t>Miglior offerta Valore complessivo 
(€ iva esclusa al netto degli oneri della sicurezza)</t>
  </si>
  <si>
    <t>L50X50X100H</t>
  </si>
  <si>
    <t/>
  </si>
  <si>
    <t>L180X70 CIRCA</t>
  </si>
  <si>
    <t xml:space="preserve">SI STIMA UN FABBISOGNO TOTALE DI 58  METRI LINEARI </t>
  </si>
  <si>
    <t xml:space="preserve">SI STIMA UN FABBISOGNO TOTALE DI 3  METRI LINEARI </t>
  </si>
  <si>
    <t>L150X45X45H</t>
  </si>
  <si>
    <t>L150X45X185H</t>
  </si>
  <si>
    <t>150X175</t>
  </si>
  <si>
    <t>SUPPORTO: CA 60X40X190H - TENDA: CA 230X180H</t>
  </si>
  <si>
    <t xml:space="preserve">SI STIMA UN FABBISOGNO TOTALE DI 11  METRI LINEARI </t>
  </si>
  <si>
    <t xml:space="preserve">SI STIMA UN FABBISOGNO TOTALE DI 2  METRI LINEARI </t>
  </si>
  <si>
    <t xml:space="preserve"> DIMENSIONETENDA 230X180</t>
  </si>
  <si>
    <t>LUNGHEZZA 3 MT</t>
  </si>
  <si>
    <t>ARMADIO FARMACI CON STRUTTURA E I RIPIANI REALIZZATI CON PANNELLI DI PARTICELLE DI LEGNO, SPESSORE 20 MM, SUPERFICIE IMPERMEABILE, FINITURA MELAMINICA, LAVABILE E DISINFETTABILE. ANTE INTERNE CON 10+10 CONTENITORI TERMOFORMATI, SCOMPARTI CHIUSI FRONTALMENTE CON
PLEXIGLAS TRASPARENTE. NR.2 CONTENITORI BIFACCIALI GIREVOLI VERSO L'ESTERNO, COMPLETI DI ULTERIORI 40 CONTENITORI TERMOFORMATI, CHIUSI FRONTALMENTE CON PLEXIGLASS. PARTE INTERNA DOTATA DI 5 RIPIANI REGOLABILI IN ALTEZZA E NR. 1 MOBILETTO PER STUPEFACENTI, REALIZZATO IN LAMIERA DI ACCIAIO VERNICIATO A POLVERI EPOSSIDICHE, DOTATO DI CHIAVE A TRE MANDATE, LE CUI MISURE INTERNE SONO CIRCA 44X22X30 CM. TUTTI I PARTICOLARI DEVONO ESSERE REALIZZATI SENZA SPIGOLI VIVI.</t>
  </si>
  <si>
    <t>PANCA DI SEDUTA IN PROFILATO DI ALLUMINIO ANODIZZATO INOSSIDABILE PRIVA DI SALDATURE, DOGHE DI SEDUTA IN ALLUMINIO ANODIZZATO, RINFORZATE INTERNAMENTE DA DUE NERVATURE; PIANO DI SEDUTA FORMATO CON L'APPLICAZIONE DI COPERTURA SAGOMATA IN PVC SENZA SPIGOLI VIVI.</t>
  </si>
  <si>
    <t>PANCA DI SEDUTA IN PROFILATO DI ALLUMINIO ANODIZZATO INOSSIDABILE PRIVA DI SALDATURE, DOGHE DI SEDUTA IN ALLUMINIO ANODIZZATO, RINFORZATE INTERNAMENTE DA DUE NERVATURE; PIANO DI SEDUTA FORMATO CON L'APPLICAZIONE DI COPERTURA SAGOMATA IN PVC, COMPLETA DI SCHIENALE E APPENDIABITI SENZA SPIGOLI VIVI.</t>
  </si>
  <si>
    <t>TENDA PARAVENTO A TRE SEZIONI DOTATA DI STRUTTURA  CON TELAIO IN TUBOLARE DI ALLUMINIO DIAM. CA. 25MM, ELEMENTI LEGATI TRAMITE RACCORDI DI METALLO. TELI IGNIFUGHI E LAVABILI IN PVC. BASAMENTO SU RUOTE GEMELLARI DI DIAMETRO CA. 50 MM.</t>
  </si>
  <si>
    <t>POLTONA RELAX PER PAZIENTI REALIZZATA CON STRUTTURA IN TUBO D'ACCIAIO VERNICIATO A POLVERI EPOSSIDICHE, SCHIENALE E SEDILE ERGONOMICI REALIZZATI IN MATERIALI CONFORTEVOLI, RESISTENTI, LAVABILI E DISINFETTABILI, CON IMBOTTITURA E CON RIVESTIMENTO IN ECOPELLE IGNIFUGA. SCHIENALE E GAMBALE SONO RECLINABILI GRAZIE A DEI COMANDI A GAS, INDIPENDENTI TRA DI LORO ED AZIONATI CON APPOSITA LEVA. DOTAZIONE INCLUSA DEI BRACCIOLI REALIZZATI CON RIVESTIMENTO IN POLIURETANO, REGOLABILI IN ALTEZZA. BASE COMPOSTA DA NR. 2 RUOTE ANTERIORI DEL DIAM. DI CIRCA 12,5 CM E NR. 2 POSTERIORI PIROETTANTI CON FRENO. DOTATA DI MANIGLIONE DI SPINTA E PORTATA DI ALMENO 150 KG. DISPOSITIVO MEDICO.</t>
  </si>
  <si>
    <t>SCALA A PALCHETTO A 4 GRADINI CON PEDANA DI LAVORO 3+1.
ALTEZZA PIANO MM 1000. DIMENSIONE CHIUSA 700X450X2300 MM
STRUTTURA INTERAMENTE IN ALLUMINIO RICHIUDIBILE PER UNA FACILE TRASPORTO. GRADINI ANTISDRUCIOLO SALDATI AI MONTANTI PER UNA PERFETTA TENUTA. PEDANA DI LAVORO DI AMPIE DIMENSIONI CON FERMAPIEDE DI PROTEZIONE SU 3 LATI. PIANETTO SUPERIORE PORTA OGGETTI SMONTABILE. PARAPETTO DA 100 CM PER GARANTIRE LA MASSIMA SICUREZZA DELL'OPERATORE. CORRIMANO DI SALITA E DISCESA PER UNA SICURA E FACILE SALITA IN POSIZIONE RETTA. CONFORMITÀ ALLA NORMA UNI EN 131 1/2/3 E RISPETTO DEL D. LGS. 81/08 ART. 113.</t>
  </si>
  <si>
    <t>ARMADIO FARMACI CON STRUTTURA E I RIPIANI REALIZZATI CON PANNELLI DI PARTICELLE DI LEGNO, SPESSORE 20 MM, SUPERFICIE IMPERMEABILE, FINITURA MELAMINICA, LAVABILE E DISINFETTABILE. ANTE INTERNE CON 10+10 CONTENITORI TERMOFORMATI, SCOMPARTI CHIUSI FRONTALMENTE CON PLEXIGLAS TRASPARENTE. NR.2 CONTENITORI BIFACCIALI GIREVOLI VERSO L'ESTERNO, COMPLETI DI ULTERIORI 40 CONTENITORI TERMOFORMATI, CHIUSI FRONTALMENTE CON PLEXIGLASS. PARTE INTERNA DOTATA DI 5 RIPIANI REGOLABILI IN ALTEZZA. TUTTI I PARTICOLARI DEVONO ESSERE REALIZZATI SENZA SPIGOLI VIVI.</t>
  </si>
  <si>
    <t>ARMADIO FARMACI CON STRUTTURA E I RIPIANI REALIZZATI CON PANNELLI DI PARTICELLE DI LEGNO, SPESSORE 20 MM, SUPERFICIE IMPERMEABILE, FINITURA MELAMINICA, LAVABILE E DISINFETTABILE. ANTE INTERNE CON 10+10 CONTENITORI TERMOFORMATI, SCOMPARTI CHIUSI FRONTALMENTE CON PLEXIGLAS TRASPARENTE. NR.2 CONTENITORI BIFACCIALI GIREVOLI VERSO L'ESTERNO, COMPLETI DI ULTERIORI 40 CONTENITORI TERMOFORMATI, CHIUSI FRONTALMENTE CON PLEXIGLASS. PARTE INTERNA DOTATA DI 5 RIPIANI REGOLABILI IN ALTEZZA E NR. 1 MOBILETTO PER STUPEFACENTI, REALIZZATO IN LAMIERA DI ACCIAIO VERNICIATO A POLVERI EPOSSIDICHE, DOTATO DI CHIAVE A TRE MANDATE, LE CUI MISURE INTERNE SONO CIRCA 44X22X30 CM. TUTTI I PARTICOLARI DEVONO ESSERE REALIZZATI SENZA SPIGOLI VIVI.</t>
  </si>
  <si>
    <r>
      <t xml:space="preserve">RIBASSO PERCENTUALE APPLICATO ALLA BASE D'ASTA: 
</t>
    </r>
    <r>
      <rPr>
        <b/>
        <u/>
        <sz val="11"/>
        <color theme="1"/>
        <rFont val="Calibri"/>
        <family val="2"/>
        <scheme val="minor"/>
      </rPr>
      <t>la medesima percentuale viene applicata al listino prezzi caricato nella relativa sezione della busta economica</t>
    </r>
  </si>
  <si>
    <r>
      <t xml:space="preserve">La medesima percentuale viene applicata al listino prezzi caricato nella medesima sezione della busta economica nella relativa sezione della piattaforma. 
</t>
    </r>
    <r>
      <rPr>
        <b/>
        <u/>
        <sz val="11"/>
        <color theme="1"/>
        <rFont val="Calibri"/>
        <family val="2"/>
        <scheme val="minor"/>
      </rPr>
      <t>Il listino prezzi non viene considerato ai fini della valutazione economica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</si>
</sst>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2]\ #,##0.00;[Red]\-[$€-2]\ #,##0.00"/>
    <numFmt numFmtId="166" formatCode="#,##0.00\ &quot;€&quot;"/>
  </numFmts>
  <fonts count="13" x14ac:knownFonts="1">
    <font>
      <sz val="11"/>
      <color theme="1"/>
      <name val="Calibri"/>
      <family val="2"/>
      <scheme val="minor"/>
    </font>
    <font>
      <b/>
      <sz val="11"/>
      <color theme="1"/>
      <name val="Calibri"/>
      <family val="2"/>
      <scheme val="minor"/>
    </font>
    <font>
      <sz val="10"/>
      <name val="Calibri"/>
      <family val="2"/>
      <scheme val="minor"/>
    </font>
    <font>
      <sz val="11"/>
      <color indexed="8"/>
      <name val="Calibri"/>
      <family val="2"/>
    </font>
    <font>
      <sz val="12"/>
      <color theme="1"/>
      <name val="Calibri"/>
      <family val="2"/>
      <scheme val="minor"/>
    </font>
    <font>
      <b/>
      <sz val="12"/>
      <color rgb="FF00000A"/>
      <name val="Calibri"/>
      <family val="2"/>
      <scheme val="minor"/>
    </font>
    <font>
      <sz val="12"/>
      <color rgb="FF00000A"/>
      <name val="Calibri"/>
      <family val="2"/>
      <scheme val="minor"/>
    </font>
    <font>
      <sz val="10"/>
      <name val="Arial"/>
      <family val="2"/>
    </font>
    <font>
      <sz val="11"/>
      <color theme="1"/>
      <name val="Calibri"/>
      <family val="2"/>
      <charset val="1"/>
    </font>
    <font>
      <b/>
      <sz val="11"/>
      <name val="Calibri"/>
      <family val="2"/>
      <scheme val="minor"/>
    </font>
    <font>
      <sz val="11"/>
      <color theme="1"/>
      <name val="Calibri"/>
      <family val="2"/>
      <scheme val="minor"/>
    </font>
    <font>
      <b/>
      <u/>
      <sz val="11"/>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C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s>
  <cellStyleXfs count="5">
    <xf numFmtId="0" fontId="0" fillId="0" borderId="0"/>
    <xf numFmtId="164" fontId="3" fillId="0" borderId="0" applyFont="0" applyFill="0" applyBorder="0" applyAlignment="0" applyProtection="0"/>
    <xf numFmtId="0" fontId="7" fillId="0" borderId="0"/>
    <xf numFmtId="0" fontId="8" fillId="0" borderId="0"/>
    <xf numFmtId="9" fontId="10" fillId="0" borderId="0" applyFont="0" applyFill="0" applyBorder="0" applyAlignment="0" applyProtection="0"/>
  </cellStyleXfs>
  <cellXfs count="77">
    <xf numFmtId="0" fontId="0" fillId="0" borderId="0" xfId="0"/>
    <xf numFmtId="0" fontId="0" fillId="0" borderId="0" xfId="0" applyFont="1" applyAlignment="1"/>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4" xfId="0" applyFont="1" applyBorder="1" applyAlignment="1">
      <alignment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165" fontId="6" fillId="0" borderId="18"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ont="1" applyAlignment="1">
      <alignment vertical="center"/>
    </xf>
    <xf numFmtId="0" fontId="0" fillId="0" borderId="0" xfId="0" applyFont="1" applyAlignment="1">
      <alignment horizontal="center" vertical="center"/>
    </xf>
    <xf numFmtId="0" fontId="0" fillId="0" borderId="0" xfId="0" applyFont="1" applyAlignment="1">
      <alignment horizontal="center" vertical="center" wrapText="1"/>
    </xf>
    <xf numFmtId="1" fontId="2" fillId="0" borderId="1" xfId="2" applyNumberFormat="1" applyFont="1" applyFill="1" applyBorder="1" applyAlignment="1">
      <alignment horizontal="center" vertical="center" wrapText="1"/>
    </xf>
    <xf numFmtId="0" fontId="0" fillId="0" borderId="0" xfId="0" applyFont="1" applyAlignment="1">
      <alignment horizontal="center"/>
    </xf>
    <xf numFmtId="166" fontId="2" fillId="0" borderId="1" xfId="3"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164" fontId="9" fillId="4" borderId="1" xfId="1" applyFont="1" applyFill="1" applyBorder="1" applyAlignment="1">
      <alignment horizontal="center" vertical="center" wrapText="1"/>
    </xf>
    <xf numFmtId="0" fontId="9" fillId="4" borderId="2" xfId="2" applyFont="1" applyFill="1" applyBorder="1" applyAlignment="1">
      <alignment horizontal="center" vertical="center" wrapText="1"/>
    </xf>
    <xf numFmtId="0" fontId="2" fillId="0" borderId="1" xfId="3" applyFont="1" applyFill="1" applyBorder="1" applyAlignment="1">
      <alignment horizontal="center" vertical="center" wrapText="1"/>
    </xf>
    <xf numFmtId="0" fontId="0" fillId="0" borderId="0" xfId="0" applyFont="1" applyFill="1" applyAlignment="1"/>
    <xf numFmtId="166" fontId="0" fillId="0" borderId="0" xfId="0" applyNumberFormat="1" applyFont="1" applyAlignment="1">
      <alignment vertical="center"/>
    </xf>
    <xf numFmtId="0" fontId="1" fillId="0" borderId="0" xfId="0" applyFont="1" applyAlignment="1"/>
    <xf numFmtId="166" fontId="0" fillId="0" borderId="0" xfId="0" applyNumberFormat="1" applyFont="1" applyAlignment="1"/>
    <xf numFmtId="166" fontId="9" fillId="3" borderId="1" xfId="0" applyNumberFormat="1"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25" xfId="0" applyFont="1" applyBorder="1" applyAlignment="1">
      <alignment horizontal="center" vertical="center" wrapText="1"/>
    </xf>
    <xf numFmtId="0" fontId="5" fillId="0" borderId="20" xfId="0" applyFont="1" applyBorder="1" applyAlignment="1">
      <alignment horizontal="center" vertical="center" wrapText="1"/>
    </xf>
    <xf numFmtId="0" fontId="6" fillId="0" borderId="28" xfId="0" applyFont="1" applyBorder="1" applyAlignment="1">
      <alignment horizontal="center" vertical="center" wrapText="1"/>
    </xf>
    <xf numFmtId="0" fontId="9" fillId="3" borderId="1" xfId="0" applyFont="1" applyFill="1" applyBorder="1" applyAlignment="1">
      <alignment horizontal="center" vertical="center" wrapText="1"/>
    </xf>
    <xf numFmtId="0" fontId="1" fillId="5" borderId="1" xfId="0" applyFont="1" applyFill="1" applyBorder="1" applyAlignment="1">
      <alignment vertical="center"/>
    </xf>
    <xf numFmtId="166" fontId="0" fillId="5" borderId="1" xfId="0" applyNumberFormat="1" applyFont="1" applyFill="1" applyBorder="1" applyAlignment="1">
      <alignment horizontal="center"/>
    </xf>
    <xf numFmtId="0" fontId="1" fillId="2" borderId="1" xfId="0" applyFont="1" applyFill="1" applyBorder="1" applyAlignment="1">
      <alignment horizontal="center" vertical="center" wrapText="1"/>
    </xf>
    <xf numFmtId="10" fontId="0" fillId="2" borderId="1" xfId="4" applyNumberFormat="1" applyFont="1" applyFill="1" applyBorder="1" applyAlignment="1">
      <alignment vertical="center"/>
    </xf>
    <xf numFmtId="166" fontId="1" fillId="0" borderId="1" xfId="0" applyNumberFormat="1" applyFont="1" applyBorder="1" applyAlignment="1">
      <alignment horizontal="center" vertical="center" wrapText="1"/>
    </xf>
    <xf numFmtId="0" fontId="12" fillId="0" borderId="1" xfId="0" applyFont="1" applyFill="1" applyBorder="1" applyAlignment="1">
      <alignment horizontal="center" vertical="center"/>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xf>
    <xf numFmtId="166" fontId="12" fillId="0" borderId="1" xfId="0" applyNumberFormat="1" applyFont="1" applyFill="1" applyBorder="1" applyAlignment="1">
      <alignment vertical="center"/>
    </xf>
    <xf numFmtId="0" fontId="12" fillId="0" borderId="1" xfId="0" applyFont="1" applyFill="1" applyBorder="1" applyAlignment="1">
      <alignment vertical="center"/>
    </xf>
    <xf numFmtId="0" fontId="12" fillId="0" borderId="0" xfId="0" applyFont="1" applyFill="1" applyAlignment="1"/>
    <xf numFmtId="166" fontId="12" fillId="0" borderId="1" xfId="0" applyNumberFormat="1" applyFont="1" applyFill="1" applyBorder="1" applyAlignment="1">
      <alignment horizontal="center"/>
    </xf>
    <xf numFmtId="166" fontId="12" fillId="0" borderId="0" xfId="0" applyNumberFormat="1" applyFont="1" applyFill="1" applyAlignment="1">
      <alignment horizontal="center"/>
    </xf>
    <xf numFmtId="0" fontId="12" fillId="0" borderId="0"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2" fillId="0" borderId="1" xfId="0" applyFont="1" applyBorder="1" applyAlignment="1">
      <alignment horizontal="center" vertical="center" wrapText="1"/>
    </xf>
    <xf numFmtId="166" fontId="12" fillId="0" borderId="1" xfId="0" applyNumberFormat="1" applyFont="1" applyBorder="1" applyAlignment="1">
      <alignment vertical="center"/>
    </xf>
    <xf numFmtId="166" fontId="12" fillId="5" borderId="1" xfId="0" applyNumberFormat="1" applyFont="1" applyFill="1" applyBorder="1" applyAlignment="1">
      <alignment vertical="center"/>
    </xf>
    <xf numFmtId="0" fontId="12" fillId="5" borderId="1" xfId="0" applyFont="1" applyFill="1" applyBorder="1" applyAlignment="1"/>
    <xf numFmtId="0" fontId="12" fillId="0" borderId="0" xfId="0" applyFont="1" applyAlignment="1"/>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4" fillId="2" borderId="19" xfId="0" applyFont="1" applyFill="1" applyBorder="1" applyAlignment="1">
      <alignment horizontal="center"/>
    </xf>
    <xf numFmtId="0" fontId="4" fillId="2" borderId="20" xfId="0" applyFont="1" applyFill="1" applyBorder="1" applyAlignment="1">
      <alignment horizontal="center"/>
    </xf>
    <xf numFmtId="0" fontId="4" fillId="2" borderId="21" xfId="0" applyFont="1" applyFill="1" applyBorder="1" applyAlignment="1">
      <alignment horizontal="center"/>
    </xf>
    <xf numFmtId="0" fontId="4" fillId="0" borderId="6"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164" fontId="9" fillId="3" borderId="1" xfId="1" applyFont="1" applyFill="1" applyBorder="1" applyAlignment="1">
      <alignment horizontal="center" vertical="center" wrapText="1"/>
    </xf>
    <xf numFmtId="10" fontId="0" fillId="0" borderId="0" xfId="4" applyNumberFormat="1" applyFont="1" applyAlignment="1">
      <alignment vertical="center"/>
    </xf>
    <xf numFmtId="2" fontId="0" fillId="0" borderId="0" xfId="0" applyNumberFormat="1" applyFont="1" applyAlignment="1">
      <alignment vertical="center"/>
    </xf>
  </cellXfs>
  <cellStyles count="5">
    <cellStyle name="Migliaia" xfId="1" builtinId="3"/>
    <cellStyle name="Normale" xfId="0" builtinId="0"/>
    <cellStyle name="Normale 2" xfId="2" xr:uid="{09D97071-4959-467C-9CF6-32D1B1C46A51}"/>
    <cellStyle name="Normale 2 2" xfId="3" xr:uid="{7B10418F-46B6-41C4-A28F-1E8B3696C202}"/>
    <cellStyle name="Percentuale" xfId="4" builtinId="5"/>
  </cellStyles>
  <dxfs count="1">
    <dxf>
      <font>
        <color rgb="FF9C0006"/>
      </font>
      <fill>
        <patternFill>
          <bgColor rgb="FFFFC7CE"/>
        </patternFill>
      </fill>
    </dxf>
  </dxfs>
  <tableStyles count="0" defaultTableStyle="TableStyleMedium2" defaultPivotStyle="PivotStyleLight16"/>
  <colors>
    <mruColors>
      <color rgb="FFFF3300"/>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190500</xdr:colOff>
      <xdr:row>16</xdr:row>
      <xdr:rowOff>63500</xdr:rowOff>
    </xdr:to>
    <xdr:sp macro="" textlink="">
      <xdr:nvSpPr>
        <xdr:cNvPr id="4" name="CasellaDiTesto 3">
          <a:extLst>
            <a:ext uri="{FF2B5EF4-FFF2-40B4-BE49-F238E27FC236}">
              <a16:creationId xmlns:a16="http://schemas.microsoft.com/office/drawing/2014/main" id="{FAD187B0-5566-40E4-9E5C-DF3197F1777C}"/>
            </a:ext>
          </a:extLst>
        </xdr:cNvPr>
        <xdr:cNvSpPr txBox="1"/>
      </xdr:nvSpPr>
      <xdr:spPr>
        <a:xfrm>
          <a:off x="612321" y="0"/>
          <a:ext cx="22655893" cy="311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100" b="1">
              <a:solidFill>
                <a:schemeClr val="dk1"/>
              </a:solidFill>
              <a:effectLst/>
              <a:latin typeface="+mn-lt"/>
              <a:ea typeface="+mn-ea"/>
              <a:cs typeface="+mn-cs"/>
            </a:rPr>
            <a:t>ALLEGATO 12.1 - E1 - ALLEGATO OFFERTA ECONOMICA </a:t>
          </a:r>
        </a:p>
        <a:p>
          <a:pPr algn="ctr"/>
          <a:r>
            <a:rPr lang="it-IT" sz="1100" b="1">
              <a:solidFill>
                <a:schemeClr val="dk1"/>
              </a:solidFill>
              <a:effectLst/>
              <a:latin typeface="+mn-lt"/>
              <a:ea typeface="+mn-ea"/>
              <a:cs typeface="+mn-cs"/>
            </a:rPr>
            <a:t>Oggetto: PROCEDURA DI GARA APERTA FINALIZZATA ALLA CONCLUSIONE DI UN ACCORDO QUADRO PER LA FORNITURA E POSA IN OPERA DI ARREDI PER L’ALLESTIMENTO DELLE CASE DI COMUNITA’ DEI DISTRETTI ASUFC, PER UN PERIODO DI 24 MESI, EVENTUALMENTE RINNOVABILE PER ULTERIORI 24 MESI</a:t>
          </a:r>
        </a:p>
        <a:p>
          <a:pPr marL="0" marR="0" lvl="0" indent="0" algn="ctr" defTabSz="914400" eaLnBrk="1" fontAlgn="auto" latinLnBrk="0" hangingPunct="1">
            <a:lnSpc>
              <a:spcPct val="100000"/>
            </a:lnSpc>
            <a:spcBef>
              <a:spcPts val="0"/>
            </a:spcBef>
            <a:spcAft>
              <a:spcPts val="0"/>
            </a:spcAft>
            <a:buClrTx/>
            <a:buSzTx/>
            <a:buFontTx/>
            <a:buNone/>
            <a:tabLst/>
            <a:defRPr/>
          </a:pPr>
          <a:r>
            <a:rPr lang="it-IT" sz="1100" b="1" u="sng">
              <a:solidFill>
                <a:schemeClr val="dk1"/>
              </a:solidFill>
              <a:effectLst/>
              <a:latin typeface="+mn-lt"/>
              <a:ea typeface="+mn-ea"/>
              <a:cs typeface="+mn-cs"/>
            </a:rPr>
            <a:t>FC25INV002</a:t>
          </a:r>
          <a:endParaRPr lang="it-IT" sz="1100">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it-IT" sz="1100" b="1">
              <a:solidFill>
                <a:schemeClr val="dk1"/>
              </a:solidFill>
              <a:effectLst/>
              <a:latin typeface="+mn-lt"/>
              <a:ea typeface="+mn-ea"/>
              <a:cs typeface="+mn-cs"/>
            </a:rPr>
            <a:t>RDO rfq_100356 - CUP</a:t>
          </a:r>
          <a:r>
            <a:rPr lang="it-IT" sz="1100" b="1" baseline="0">
              <a:solidFill>
                <a:schemeClr val="dk1"/>
              </a:solidFill>
              <a:effectLst/>
              <a:latin typeface="+mn-lt"/>
              <a:ea typeface="+mn-ea"/>
              <a:cs typeface="+mn-cs"/>
            </a:rPr>
            <a:t> F24E25000020002 </a:t>
          </a:r>
          <a:r>
            <a:rPr lang="it-IT" sz="1100" b="1">
              <a:solidFill>
                <a:schemeClr val="dk1"/>
              </a:solidFill>
              <a:effectLst/>
              <a:latin typeface="+mn-lt"/>
              <a:ea typeface="+mn-ea"/>
              <a:cs typeface="+mn-cs"/>
            </a:rPr>
            <a:t>- CIG ____________ </a:t>
          </a:r>
        </a:p>
        <a:p>
          <a:pPr algn="ctr"/>
          <a:r>
            <a:rPr lang="it-IT" sz="1100" b="1">
              <a:solidFill>
                <a:schemeClr val="dk1"/>
              </a:solidFill>
              <a:effectLst/>
              <a:latin typeface="+mn-lt"/>
              <a:ea typeface="+mn-ea"/>
              <a:cs typeface="+mn-cs"/>
            </a:rPr>
            <a:t>Lotto 1 - “ATTREZZATURE E ARREDI SANITARI” </a:t>
          </a:r>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Il sottoscritto	_______________________________________________________________________C.F.</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 nato a ______________________________________________ il 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residente 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n._____  in qualità di ____________________________________________________________________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dell’Operatore economico</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 avente sede in_____________________________________________________________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 n._____ C.F. e P.IVA 	_______________________________________________________________________________________ tel. n.</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mail_________________________________________________________________________________ PEC</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____________________________________________________________________________________________________________________</a:t>
          </a:r>
        </a:p>
        <a:p>
          <a:pPr algn="ctr"/>
          <a:r>
            <a:rPr lang="it-IT" sz="1200" b="1">
              <a:solidFill>
                <a:schemeClr val="dk1"/>
              </a:solidFill>
              <a:effectLst/>
              <a:latin typeface="+mn-lt"/>
              <a:ea typeface="+mn-ea"/>
              <a:cs typeface="+mn-cs"/>
            </a:rPr>
            <a:t>DICHIARA</a:t>
          </a:r>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In nome e per conto del suddetto Operatore economico quanto segue:</a:t>
          </a:r>
        </a:p>
        <a:p>
          <a:r>
            <a:rPr lang="it-IT" sz="1200">
              <a:solidFill>
                <a:schemeClr val="dk1"/>
              </a:solidFill>
              <a:effectLst/>
              <a:latin typeface="+mn-lt"/>
              <a:ea typeface="+mn-ea"/>
              <a:cs typeface="+mn-cs"/>
            </a:rPr>
            <a:t>L’Operatore economico_____________________________________________________________________________________________presenta la seguente offerta giudicata remunerativa e, quindi, vincolante a tutti gli effetti di legge:</a:t>
          </a:r>
        </a:p>
        <a:p>
          <a:r>
            <a:rPr lang="it-IT" sz="1200" i="1">
              <a:solidFill>
                <a:schemeClr val="dk1"/>
              </a:solidFill>
              <a:effectLst/>
              <a:latin typeface="+mn-lt"/>
              <a:ea typeface="+mn-ea"/>
              <a:cs typeface="+mn-cs"/>
            </a:rPr>
            <a:t>(compilare l’offerta pagine seguenti)</a:t>
          </a:r>
          <a:endParaRPr lang="it-IT" sz="1200">
            <a:solidFill>
              <a:schemeClr val="dk1"/>
            </a:solidFill>
            <a:effectLst/>
            <a:latin typeface="+mn-lt"/>
            <a:ea typeface="+mn-ea"/>
            <a:cs typeface="+mn-cs"/>
          </a:endParaRPr>
        </a:p>
        <a:p>
          <a:endParaRPr lang="it-IT" sz="1100"/>
        </a:p>
      </xdr:txBody>
    </xdr:sp>
    <xdr:clientData/>
  </xdr:twoCellAnchor>
  <xdr:twoCellAnchor>
    <xdr:from>
      <xdr:col>1</xdr:col>
      <xdr:colOff>0</xdr:colOff>
      <xdr:row>55</xdr:row>
      <xdr:rowOff>0</xdr:rowOff>
    </xdr:from>
    <xdr:to>
      <xdr:col>5</xdr:col>
      <xdr:colOff>0</xdr:colOff>
      <xdr:row>76</xdr:row>
      <xdr:rowOff>133225</xdr:rowOff>
    </xdr:to>
    <xdr:sp macro="" textlink="">
      <xdr:nvSpPr>
        <xdr:cNvPr id="5" name="CasellaDiTesto 4">
          <a:extLst>
            <a:ext uri="{FF2B5EF4-FFF2-40B4-BE49-F238E27FC236}">
              <a16:creationId xmlns:a16="http://schemas.microsoft.com/office/drawing/2014/main" id="{D95E235C-5CF3-4054-A87E-BA673BB732F5}"/>
            </a:ext>
          </a:extLst>
        </xdr:cNvPr>
        <xdr:cNvSpPr txBox="1"/>
      </xdr:nvSpPr>
      <xdr:spPr>
        <a:xfrm>
          <a:off x="612321" y="47434500"/>
          <a:ext cx="11779250" cy="4133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207645">
            <a:lnSpc>
              <a:spcPts val="2300"/>
            </a:lnSpc>
            <a:spcBef>
              <a:spcPts val="850"/>
            </a:spcBef>
            <a:spcAft>
              <a:spcPts val="600"/>
            </a:spcAft>
          </a:pPr>
          <a:r>
            <a:rPr lang="it-IT" sz="1100">
              <a:effectLst/>
              <a:latin typeface="Calibri" panose="020F0502020204030204" pitchFamily="34" charset="0"/>
              <a:ea typeface="Times New Roman" panose="02020603050405020304" pitchFamily="18" charset="0"/>
            </a:rPr>
            <a:t>Luogo _______________ data ____________________ 				firma ________(digitalmente)____________ (titolare, rappresentante legale, procuratore, ecc.)</a:t>
          </a:r>
        </a:p>
        <a:p>
          <a:pPr marL="0" marR="207645" lvl="0" indent="0" algn="ctr" defTabSz="914400" eaLnBrk="1" fontAlgn="auto" latinLnBrk="0" hangingPunct="1">
            <a:lnSpc>
              <a:spcPts val="2300"/>
            </a:lnSpc>
            <a:spcBef>
              <a:spcPts val="850"/>
            </a:spcBef>
            <a:spcAft>
              <a:spcPts val="600"/>
            </a:spcAft>
            <a:buClrTx/>
            <a:buSzTx/>
            <a:buFontTx/>
            <a:buNone/>
            <a:tabLst/>
            <a:defRPr/>
          </a:pPr>
          <a:r>
            <a:rPr lang="it-IT" sz="1100" b="1">
              <a:solidFill>
                <a:schemeClr val="dk1"/>
              </a:solidFill>
              <a:effectLst/>
              <a:latin typeface="+mn-lt"/>
              <a:ea typeface="+mn-ea"/>
              <a:cs typeface="+mn-cs"/>
            </a:rPr>
            <a:t>***</a:t>
          </a:r>
          <a:endParaRPr lang="it-IT" sz="1100">
            <a:effectLst/>
            <a:latin typeface="Calibri" panose="020F0502020204030204" pitchFamily="34" charset="0"/>
            <a:ea typeface="Times New Roman" panose="02020603050405020304" pitchFamily="18" charset="0"/>
          </a:endParaRPr>
        </a:p>
        <a:p>
          <a:pPr marR="207645">
            <a:lnSpc>
              <a:spcPct val="115000"/>
            </a:lnSpc>
            <a:spcBef>
              <a:spcPts val="850"/>
            </a:spcBef>
            <a:spcAft>
              <a:spcPts val="600"/>
            </a:spcAft>
          </a:pPr>
          <a:r>
            <a:rPr lang="it-IT" sz="1100">
              <a:effectLst/>
              <a:latin typeface="Calibri" panose="020F0502020204030204" pitchFamily="34" charset="0"/>
              <a:ea typeface="Times New Roman" panose="02020603050405020304" pitchFamily="18" charset="0"/>
            </a:rPr>
            <a:t>L’Operatore economico, ai sensi dell’art. 11 D.lgs. 36/2023 s.m.i., dichiara:</a:t>
          </a:r>
          <a:endParaRPr lang="it-IT" sz="1100">
            <a:effectLst/>
            <a:latin typeface="Times New Roman" panose="02020603050405020304" pitchFamily="18" charset="0"/>
            <a:ea typeface="Times New Roman" panose="02020603050405020304" pitchFamily="18" charset="0"/>
          </a:endParaRPr>
        </a:p>
        <a:p>
          <a:pPr marL="342900" marR="207645" lvl="0" indent="-342900" algn="just">
            <a:lnSpc>
              <a:spcPct val="115000"/>
            </a:lnSpc>
            <a:spcAft>
              <a:spcPts val="0"/>
            </a:spcAft>
            <a:buClr>
              <a:srgbClr val="00000A"/>
            </a:buClr>
            <a:buSzPts val="1000"/>
            <a:buFont typeface="Segoe UI Symbol" panose="020B0502040204020203" pitchFamily="34" charset="0"/>
            <a:buChar char="☐"/>
            <a:tabLst>
              <a:tab pos="671195" algn="l"/>
            </a:tabLst>
          </a:pPr>
          <a:r>
            <a:rPr lang="it-IT" sz="1100">
              <a:solidFill>
                <a:srgbClr val="00000A"/>
              </a:solidFill>
              <a:effectLst/>
              <a:latin typeface="Calibri" panose="020F0502020204030204" pitchFamily="34" charset="0"/>
              <a:ea typeface="Verdana" panose="020B0604030504040204" pitchFamily="34" charset="0"/>
              <a:cs typeface="Segoe UI Symbol" panose="020B0502040204020203" pitchFamily="34" charset="0"/>
            </a:rPr>
            <a:t>di applicare il seguente Contratto Collettivo Nazionale di Lavoro ________________________________________ </a:t>
          </a:r>
          <a:r>
            <a:rPr lang="it-IT" sz="1100">
              <a:solidFill>
                <a:sysClr val="windowText" lastClr="000000"/>
              </a:solidFill>
              <a:effectLst/>
              <a:latin typeface="Calibri" panose="020F0502020204030204" pitchFamily="34" charset="0"/>
              <a:ea typeface="Verdana" panose="020B0604030504040204" pitchFamily="34" charset="0"/>
              <a:cs typeface="Segoe UI Symbol" panose="020B0502040204020203" pitchFamily="34" charset="0"/>
            </a:rPr>
            <a:t>.</a:t>
          </a:r>
        </a:p>
        <a:p>
          <a:endParaRPr lang="it-IT" sz="1100"/>
        </a:p>
        <a:p>
          <a:r>
            <a:rPr lang="it-IT" sz="1100"/>
            <a:t>Con riferimento ai costi del personale devono essere specificati, nella successiva</a:t>
          </a:r>
          <a:r>
            <a:rPr lang="it-IT" sz="1100" baseline="0"/>
            <a:t> tabella A,</a:t>
          </a:r>
          <a:r>
            <a:rPr lang="it-IT" sz="1100"/>
            <a:t> il monte ore del personale, tenendo conto anche delle ore mediamente non lavorate (malattia, ferie, ecc), nonchè tipologia, qualifica, tempo di impiego e CCNL.</a:t>
          </a:r>
        </a:p>
      </xdr:txBody>
    </xdr:sp>
    <xdr:clientData/>
  </xdr:twoCellAnchor>
  <xdr:oneCellAnchor>
    <xdr:from>
      <xdr:col>1</xdr:col>
      <xdr:colOff>0</xdr:colOff>
      <xdr:row>86</xdr:row>
      <xdr:rowOff>0</xdr:rowOff>
    </xdr:from>
    <xdr:ext cx="18002250" cy="953466"/>
    <xdr:sp macro="" textlink="">
      <xdr:nvSpPr>
        <xdr:cNvPr id="6" name="CasellaDiTesto 5">
          <a:extLst>
            <a:ext uri="{FF2B5EF4-FFF2-40B4-BE49-F238E27FC236}">
              <a16:creationId xmlns:a16="http://schemas.microsoft.com/office/drawing/2014/main" id="{55F5B69C-B462-4E20-A245-1A4EFD233AE9}"/>
            </a:ext>
          </a:extLst>
        </xdr:cNvPr>
        <xdr:cNvSpPr txBox="1"/>
      </xdr:nvSpPr>
      <xdr:spPr>
        <a:xfrm>
          <a:off x="612321" y="53435250"/>
          <a:ext cx="18002250" cy="95346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t-IT" sz="1100" b="1">
              <a:solidFill>
                <a:schemeClr val="tx1"/>
              </a:solidFill>
              <a:effectLst/>
              <a:latin typeface="+mn-lt"/>
              <a:ea typeface="+mn-ea"/>
              <a:cs typeface="+mn-cs"/>
            </a:rPr>
            <a:t>Struttura economica dell’offerta</a:t>
          </a:r>
          <a:endParaRPr lang="it-IT" sz="1100">
            <a:solidFill>
              <a:schemeClr val="tx1"/>
            </a:solidFill>
            <a:effectLst/>
            <a:latin typeface="+mn-lt"/>
            <a:ea typeface="+mn-ea"/>
            <a:cs typeface="+mn-cs"/>
          </a:endParaRPr>
        </a:p>
        <a:p>
          <a:r>
            <a:rPr lang="it-IT" sz="1100" b="1">
              <a:solidFill>
                <a:schemeClr val="tx1"/>
              </a:solidFill>
              <a:effectLst/>
              <a:latin typeface="+mn-lt"/>
              <a:ea typeface="+mn-ea"/>
              <a:cs typeface="+mn-cs"/>
            </a:rPr>
            <a:t> </a:t>
          </a:r>
          <a:endParaRPr lang="it-IT" sz="1100">
            <a:solidFill>
              <a:schemeClr val="tx1"/>
            </a:solidFill>
            <a:effectLst/>
            <a:latin typeface="+mn-lt"/>
            <a:ea typeface="+mn-ea"/>
            <a:cs typeface="+mn-cs"/>
          </a:endParaRPr>
        </a:p>
        <a:p>
          <a:r>
            <a:rPr lang="it-IT" sz="1100">
              <a:solidFill>
                <a:schemeClr val="tx1"/>
              </a:solidFill>
              <a:effectLst/>
              <a:latin typeface="+mn-lt"/>
              <a:ea typeface="+mn-ea"/>
              <a:cs typeface="+mn-cs"/>
            </a:rPr>
            <a:t>Si riporta di seguito uno schema di dettaglio indicativo delle voci che possono comporre l’offerta.</a:t>
          </a:r>
        </a:p>
        <a:p>
          <a:r>
            <a:rPr lang="it-IT" sz="1100">
              <a:solidFill>
                <a:schemeClr val="tx1"/>
              </a:solidFill>
              <a:effectLst/>
              <a:latin typeface="+mn-lt"/>
              <a:ea typeface="+mn-ea"/>
              <a:cs typeface="+mn-cs"/>
            </a:rPr>
            <a:t>Si chiede di compilare lo schema secondo i costi reali.</a:t>
          </a:r>
        </a:p>
        <a:p>
          <a:endParaRPr lang="it-IT" sz="1100"/>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0F530-D44A-4F12-936C-27C876FF8A11}">
  <sheetPr>
    <pageSetUpPr fitToPage="1"/>
  </sheetPr>
  <dimension ref="B1:S103"/>
  <sheetViews>
    <sheetView showGridLines="0" tabSelected="1" topLeftCell="J1" zoomScale="80" zoomScaleNormal="80" workbookViewId="0">
      <pane ySplit="19" topLeftCell="A20" activePane="bottomLeft" state="frozen"/>
      <selection pane="bottomLeft" activeCell="A104" sqref="A1:S104"/>
    </sheetView>
  </sheetViews>
  <sheetFormatPr defaultRowHeight="15" x14ac:dyDescent="0.25"/>
  <cols>
    <col min="1" max="1" width="9.140625" style="1"/>
    <col min="2" max="2" width="21" style="14" customWidth="1"/>
    <col min="3" max="3" width="28.42578125" style="13" bestFit="1" customWidth="1"/>
    <col min="4" max="4" width="73.85546875" style="13" customWidth="1"/>
    <col min="5" max="5" width="41.85546875" style="14" customWidth="1"/>
    <col min="6" max="6" width="33.5703125" style="15" customWidth="1"/>
    <col min="7" max="7" width="33.5703125" style="13" customWidth="1"/>
    <col min="8" max="8" width="18" style="14" customWidth="1"/>
    <col min="9" max="9" width="27.7109375" style="14" customWidth="1"/>
    <col min="10" max="10" width="30.7109375" style="13" customWidth="1"/>
    <col min="11" max="11" width="27.85546875" style="13" customWidth="1"/>
    <col min="12" max="12" width="27.28515625" style="13" customWidth="1"/>
    <col min="13" max="13" width="29.85546875" style="13" customWidth="1"/>
    <col min="14" max="14" width="30" style="13" customWidth="1"/>
    <col min="15" max="15" width="37" style="13" customWidth="1"/>
    <col min="16" max="16" width="45" style="26" customWidth="1"/>
    <col min="17" max="17" width="15.5703125" style="13" customWidth="1"/>
    <col min="18" max="18" width="49.28515625" style="1" bestFit="1" customWidth="1"/>
    <col min="19" max="19" width="18.42578125" style="1" customWidth="1"/>
    <col min="20" max="258" width="9.140625" style="1"/>
    <col min="259" max="259" width="29.5703125" style="1" customWidth="1"/>
    <col min="260" max="260" width="52.85546875" style="1" customWidth="1"/>
    <col min="261" max="261" width="30.85546875" style="1" customWidth="1"/>
    <col min="262" max="263" width="33.5703125" style="1" customWidth="1"/>
    <col min="264" max="264" width="18" style="1" customWidth="1"/>
    <col min="265" max="265" width="16.5703125" style="1" customWidth="1"/>
    <col min="266" max="266" width="30.7109375" style="1" customWidth="1"/>
    <col min="267" max="267" width="27.85546875" style="1" customWidth="1"/>
    <col min="268" max="268" width="27.28515625" style="1" customWidth="1"/>
    <col min="269" max="269" width="29.85546875" style="1" customWidth="1"/>
    <col min="270" max="270" width="12.5703125" style="1" customWidth="1"/>
    <col min="271" max="271" width="8.5703125" style="1" customWidth="1"/>
    <col min="272" max="272" width="6.85546875" style="1" customWidth="1"/>
    <col min="273" max="273" width="8.28515625" style="1" customWidth="1"/>
    <col min="274" max="274" width="6.42578125" style="1" customWidth="1"/>
    <col min="275" max="275" width="9.7109375" style="1" customWidth="1"/>
    <col min="276" max="514" width="9.140625" style="1"/>
    <col min="515" max="515" width="29.5703125" style="1" customWidth="1"/>
    <col min="516" max="516" width="52.85546875" style="1" customWidth="1"/>
    <col min="517" max="517" width="30.85546875" style="1" customWidth="1"/>
    <col min="518" max="519" width="33.5703125" style="1" customWidth="1"/>
    <col min="520" max="520" width="18" style="1" customWidth="1"/>
    <col min="521" max="521" width="16.5703125" style="1" customWidth="1"/>
    <col min="522" max="522" width="30.7109375" style="1" customWidth="1"/>
    <col min="523" max="523" width="27.85546875" style="1" customWidth="1"/>
    <col min="524" max="524" width="27.28515625" style="1" customWidth="1"/>
    <col min="525" max="525" width="29.85546875" style="1" customWidth="1"/>
    <col min="526" max="526" width="12.5703125" style="1" customWidth="1"/>
    <col min="527" max="527" width="8.5703125" style="1" customWidth="1"/>
    <col min="528" max="528" width="6.85546875" style="1" customWidth="1"/>
    <col min="529" max="529" width="8.28515625" style="1" customWidth="1"/>
    <col min="530" max="530" width="6.42578125" style="1" customWidth="1"/>
    <col min="531" max="531" width="9.7109375" style="1" customWidth="1"/>
    <col min="532" max="770" width="9.140625" style="1"/>
    <col min="771" max="771" width="29.5703125" style="1" customWidth="1"/>
    <col min="772" max="772" width="52.85546875" style="1" customWidth="1"/>
    <col min="773" max="773" width="30.85546875" style="1" customWidth="1"/>
    <col min="774" max="775" width="33.5703125" style="1" customWidth="1"/>
    <col min="776" max="776" width="18" style="1" customWidth="1"/>
    <col min="777" max="777" width="16.5703125" style="1" customWidth="1"/>
    <col min="778" max="778" width="30.7109375" style="1" customWidth="1"/>
    <col min="779" max="779" width="27.85546875" style="1" customWidth="1"/>
    <col min="780" max="780" width="27.28515625" style="1" customWidth="1"/>
    <col min="781" max="781" width="29.85546875" style="1" customWidth="1"/>
    <col min="782" max="782" width="12.5703125" style="1" customWidth="1"/>
    <col min="783" max="783" width="8.5703125" style="1" customWidth="1"/>
    <col min="784" max="784" width="6.85546875" style="1" customWidth="1"/>
    <col min="785" max="785" width="8.28515625" style="1" customWidth="1"/>
    <col min="786" max="786" width="6.42578125" style="1" customWidth="1"/>
    <col min="787" max="787" width="9.7109375" style="1" customWidth="1"/>
    <col min="788" max="1026" width="9.140625" style="1"/>
    <col min="1027" max="1027" width="29.5703125" style="1" customWidth="1"/>
    <col min="1028" max="1028" width="52.85546875" style="1" customWidth="1"/>
    <col min="1029" max="1029" width="30.85546875" style="1" customWidth="1"/>
    <col min="1030" max="1031" width="33.5703125" style="1" customWidth="1"/>
    <col min="1032" max="1032" width="18" style="1" customWidth="1"/>
    <col min="1033" max="1033" width="16.5703125" style="1" customWidth="1"/>
    <col min="1034" max="1034" width="30.7109375" style="1" customWidth="1"/>
    <col min="1035" max="1035" width="27.85546875" style="1" customWidth="1"/>
    <col min="1036" max="1036" width="27.28515625" style="1" customWidth="1"/>
    <col min="1037" max="1037" width="29.85546875" style="1" customWidth="1"/>
    <col min="1038" max="1038" width="12.5703125" style="1" customWidth="1"/>
    <col min="1039" max="1039" width="8.5703125" style="1" customWidth="1"/>
    <col min="1040" max="1040" width="6.85546875" style="1" customWidth="1"/>
    <col min="1041" max="1041" width="8.28515625" style="1" customWidth="1"/>
    <col min="1042" max="1042" width="6.42578125" style="1" customWidth="1"/>
    <col min="1043" max="1043" width="9.7109375" style="1" customWidth="1"/>
    <col min="1044" max="1282" width="9.140625" style="1"/>
    <col min="1283" max="1283" width="29.5703125" style="1" customWidth="1"/>
    <col min="1284" max="1284" width="52.85546875" style="1" customWidth="1"/>
    <col min="1285" max="1285" width="30.85546875" style="1" customWidth="1"/>
    <col min="1286" max="1287" width="33.5703125" style="1" customWidth="1"/>
    <col min="1288" max="1288" width="18" style="1" customWidth="1"/>
    <col min="1289" max="1289" width="16.5703125" style="1" customWidth="1"/>
    <col min="1290" max="1290" width="30.7109375" style="1" customWidth="1"/>
    <col min="1291" max="1291" width="27.85546875" style="1" customWidth="1"/>
    <col min="1292" max="1292" width="27.28515625" style="1" customWidth="1"/>
    <col min="1293" max="1293" width="29.85546875" style="1" customWidth="1"/>
    <col min="1294" max="1294" width="12.5703125" style="1" customWidth="1"/>
    <col min="1295" max="1295" width="8.5703125" style="1" customWidth="1"/>
    <col min="1296" max="1296" width="6.85546875" style="1" customWidth="1"/>
    <col min="1297" max="1297" width="8.28515625" style="1" customWidth="1"/>
    <col min="1298" max="1298" width="6.42578125" style="1" customWidth="1"/>
    <col min="1299" max="1299" width="9.7109375" style="1" customWidth="1"/>
    <col min="1300" max="1538" width="9.140625" style="1"/>
    <col min="1539" max="1539" width="29.5703125" style="1" customWidth="1"/>
    <col min="1540" max="1540" width="52.85546875" style="1" customWidth="1"/>
    <col min="1541" max="1541" width="30.85546875" style="1" customWidth="1"/>
    <col min="1542" max="1543" width="33.5703125" style="1" customWidth="1"/>
    <col min="1544" max="1544" width="18" style="1" customWidth="1"/>
    <col min="1545" max="1545" width="16.5703125" style="1" customWidth="1"/>
    <col min="1546" max="1546" width="30.7109375" style="1" customWidth="1"/>
    <col min="1547" max="1547" width="27.85546875" style="1" customWidth="1"/>
    <col min="1548" max="1548" width="27.28515625" style="1" customWidth="1"/>
    <col min="1549" max="1549" width="29.85546875" style="1" customWidth="1"/>
    <col min="1550" max="1550" width="12.5703125" style="1" customWidth="1"/>
    <col min="1551" max="1551" width="8.5703125" style="1" customWidth="1"/>
    <col min="1552" max="1552" width="6.85546875" style="1" customWidth="1"/>
    <col min="1553" max="1553" width="8.28515625" style="1" customWidth="1"/>
    <col min="1554" max="1554" width="6.42578125" style="1" customWidth="1"/>
    <col min="1555" max="1555" width="9.7109375" style="1" customWidth="1"/>
    <col min="1556" max="1794" width="9.140625" style="1"/>
    <col min="1795" max="1795" width="29.5703125" style="1" customWidth="1"/>
    <col min="1796" max="1796" width="52.85546875" style="1" customWidth="1"/>
    <col min="1797" max="1797" width="30.85546875" style="1" customWidth="1"/>
    <col min="1798" max="1799" width="33.5703125" style="1" customWidth="1"/>
    <col min="1800" max="1800" width="18" style="1" customWidth="1"/>
    <col min="1801" max="1801" width="16.5703125" style="1" customWidth="1"/>
    <col min="1802" max="1802" width="30.7109375" style="1" customWidth="1"/>
    <col min="1803" max="1803" width="27.85546875" style="1" customWidth="1"/>
    <col min="1804" max="1804" width="27.28515625" style="1" customWidth="1"/>
    <col min="1805" max="1805" width="29.85546875" style="1" customWidth="1"/>
    <col min="1806" max="1806" width="12.5703125" style="1" customWidth="1"/>
    <col min="1807" max="1807" width="8.5703125" style="1" customWidth="1"/>
    <col min="1808" max="1808" width="6.85546875" style="1" customWidth="1"/>
    <col min="1809" max="1809" width="8.28515625" style="1" customWidth="1"/>
    <col min="1810" max="1810" width="6.42578125" style="1" customWidth="1"/>
    <col min="1811" max="1811" width="9.7109375" style="1" customWidth="1"/>
    <col min="1812" max="2050" width="9.140625" style="1"/>
    <col min="2051" max="2051" width="29.5703125" style="1" customWidth="1"/>
    <col min="2052" max="2052" width="52.85546875" style="1" customWidth="1"/>
    <col min="2053" max="2053" width="30.85546875" style="1" customWidth="1"/>
    <col min="2054" max="2055" width="33.5703125" style="1" customWidth="1"/>
    <col min="2056" max="2056" width="18" style="1" customWidth="1"/>
    <col min="2057" max="2057" width="16.5703125" style="1" customWidth="1"/>
    <col min="2058" max="2058" width="30.7109375" style="1" customWidth="1"/>
    <col min="2059" max="2059" width="27.85546875" style="1" customWidth="1"/>
    <col min="2060" max="2060" width="27.28515625" style="1" customWidth="1"/>
    <col min="2061" max="2061" width="29.85546875" style="1" customWidth="1"/>
    <col min="2062" max="2062" width="12.5703125" style="1" customWidth="1"/>
    <col min="2063" max="2063" width="8.5703125" style="1" customWidth="1"/>
    <col min="2064" max="2064" width="6.85546875" style="1" customWidth="1"/>
    <col min="2065" max="2065" width="8.28515625" style="1" customWidth="1"/>
    <col min="2066" max="2066" width="6.42578125" style="1" customWidth="1"/>
    <col min="2067" max="2067" width="9.7109375" style="1" customWidth="1"/>
    <col min="2068" max="2306" width="9.140625" style="1"/>
    <col min="2307" max="2307" width="29.5703125" style="1" customWidth="1"/>
    <col min="2308" max="2308" width="52.85546875" style="1" customWidth="1"/>
    <col min="2309" max="2309" width="30.85546875" style="1" customWidth="1"/>
    <col min="2310" max="2311" width="33.5703125" style="1" customWidth="1"/>
    <col min="2312" max="2312" width="18" style="1" customWidth="1"/>
    <col min="2313" max="2313" width="16.5703125" style="1" customWidth="1"/>
    <col min="2314" max="2314" width="30.7109375" style="1" customWidth="1"/>
    <col min="2315" max="2315" width="27.85546875" style="1" customWidth="1"/>
    <col min="2316" max="2316" width="27.28515625" style="1" customWidth="1"/>
    <col min="2317" max="2317" width="29.85546875" style="1" customWidth="1"/>
    <col min="2318" max="2318" width="12.5703125" style="1" customWidth="1"/>
    <col min="2319" max="2319" width="8.5703125" style="1" customWidth="1"/>
    <col min="2320" max="2320" width="6.85546875" style="1" customWidth="1"/>
    <col min="2321" max="2321" width="8.28515625" style="1" customWidth="1"/>
    <col min="2322" max="2322" width="6.42578125" style="1" customWidth="1"/>
    <col min="2323" max="2323" width="9.7109375" style="1" customWidth="1"/>
    <col min="2324" max="2562" width="9.140625" style="1"/>
    <col min="2563" max="2563" width="29.5703125" style="1" customWidth="1"/>
    <col min="2564" max="2564" width="52.85546875" style="1" customWidth="1"/>
    <col min="2565" max="2565" width="30.85546875" style="1" customWidth="1"/>
    <col min="2566" max="2567" width="33.5703125" style="1" customWidth="1"/>
    <col min="2568" max="2568" width="18" style="1" customWidth="1"/>
    <col min="2569" max="2569" width="16.5703125" style="1" customWidth="1"/>
    <col min="2570" max="2570" width="30.7109375" style="1" customWidth="1"/>
    <col min="2571" max="2571" width="27.85546875" style="1" customWidth="1"/>
    <col min="2572" max="2572" width="27.28515625" style="1" customWidth="1"/>
    <col min="2573" max="2573" width="29.85546875" style="1" customWidth="1"/>
    <col min="2574" max="2574" width="12.5703125" style="1" customWidth="1"/>
    <col min="2575" max="2575" width="8.5703125" style="1" customWidth="1"/>
    <col min="2576" max="2576" width="6.85546875" style="1" customWidth="1"/>
    <col min="2577" max="2577" width="8.28515625" style="1" customWidth="1"/>
    <col min="2578" max="2578" width="6.42578125" style="1" customWidth="1"/>
    <col min="2579" max="2579" width="9.7109375" style="1" customWidth="1"/>
    <col min="2580" max="2818" width="9.140625" style="1"/>
    <col min="2819" max="2819" width="29.5703125" style="1" customWidth="1"/>
    <col min="2820" max="2820" width="52.85546875" style="1" customWidth="1"/>
    <col min="2821" max="2821" width="30.85546875" style="1" customWidth="1"/>
    <col min="2822" max="2823" width="33.5703125" style="1" customWidth="1"/>
    <col min="2824" max="2824" width="18" style="1" customWidth="1"/>
    <col min="2825" max="2825" width="16.5703125" style="1" customWidth="1"/>
    <col min="2826" max="2826" width="30.7109375" style="1" customWidth="1"/>
    <col min="2827" max="2827" width="27.85546875" style="1" customWidth="1"/>
    <col min="2828" max="2828" width="27.28515625" style="1" customWidth="1"/>
    <col min="2829" max="2829" width="29.85546875" style="1" customWidth="1"/>
    <col min="2830" max="2830" width="12.5703125" style="1" customWidth="1"/>
    <col min="2831" max="2831" width="8.5703125" style="1" customWidth="1"/>
    <col min="2832" max="2832" width="6.85546875" style="1" customWidth="1"/>
    <col min="2833" max="2833" width="8.28515625" style="1" customWidth="1"/>
    <col min="2834" max="2834" width="6.42578125" style="1" customWidth="1"/>
    <col min="2835" max="2835" width="9.7109375" style="1" customWidth="1"/>
    <col min="2836" max="3074" width="9.140625" style="1"/>
    <col min="3075" max="3075" width="29.5703125" style="1" customWidth="1"/>
    <col min="3076" max="3076" width="52.85546875" style="1" customWidth="1"/>
    <col min="3077" max="3077" width="30.85546875" style="1" customWidth="1"/>
    <col min="3078" max="3079" width="33.5703125" style="1" customWidth="1"/>
    <col min="3080" max="3080" width="18" style="1" customWidth="1"/>
    <col min="3081" max="3081" width="16.5703125" style="1" customWidth="1"/>
    <col min="3082" max="3082" width="30.7109375" style="1" customWidth="1"/>
    <col min="3083" max="3083" width="27.85546875" style="1" customWidth="1"/>
    <col min="3084" max="3084" width="27.28515625" style="1" customWidth="1"/>
    <col min="3085" max="3085" width="29.85546875" style="1" customWidth="1"/>
    <col min="3086" max="3086" width="12.5703125" style="1" customWidth="1"/>
    <col min="3087" max="3087" width="8.5703125" style="1" customWidth="1"/>
    <col min="3088" max="3088" width="6.85546875" style="1" customWidth="1"/>
    <col min="3089" max="3089" width="8.28515625" style="1" customWidth="1"/>
    <col min="3090" max="3090" width="6.42578125" style="1" customWidth="1"/>
    <col min="3091" max="3091" width="9.7109375" style="1" customWidth="1"/>
    <col min="3092" max="3330" width="9.140625" style="1"/>
    <col min="3331" max="3331" width="29.5703125" style="1" customWidth="1"/>
    <col min="3332" max="3332" width="52.85546875" style="1" customWidth="1"/>
    <col min="3333" max="3333" width="30.85546875" style="1" customWidth="1"/>
    <col min="3334" max="3335" width="33.5703125" style="1" customWidth="1"/>
    <col min="3336" max="3336" width="18" style="1" customWidth="1"/>
    <col min="3337" max="3337" width="16.5703125" style="1" customWidth="1"/>
    <col min="3338" max="3338" width="30.7109375" style="1" customWidth="1"/>
    <col min="3339" max="3339" width="27.85546875" style="1" customWidth="1"/>
    <col min="3340" max="3340" width="27.28515625" style="1" customWidth="1"/>
    <col min="3341" max="3341" width="29.85546875" style="1" customWidth="1"/>
    <col min="3342" max="3342" width="12.5703125" style="1" customWidth="1"/>
    <col min="3343" max="3343" width="8.5703125" style="1" customWidth="1"/>
    <col min="3344" max="3344" width="6.85546875" style="1" customWidth="1"/>
    <col min="3345" max="3345" width="8.28515625" style="1" customWidth="1"/>
    <col min="3346" max="3346" width="6.42578125" style="1" customWidth="1"/>
    <col min="3347" max="3347" width="9.7109375" style="1" customWidth="1"/>
    <col min="3348" max="3586" width="9.140625" style="1"/>
    <col min="3587" max="3587" width="29.5703125" style="1" customWidth="1"/>
    <col min="3588" max="3588" width="52.85546875" style="1" customWidth="1"/>
    <col min="3589" max="3589" width="30.85546875" style="1" customWidth="1"/>
    <col min="3590" max="3591" width="33.5703125" style="1" customWidth="1"/>
    <col min="3592" max="3592" width="18" style="1" customWidth="1"/>
    <col min="3593" max="3593" width="16.5703125" style="1" customWidth="1"/>
    <col min="3594" max="3594" width="30.7109375" style="1" customWidth="1"/>
    <col min="3595" max="3595" width="27.85546875" style="1" customWidth="1"/>
    <col min="3596" max="3596" width="27.28515625" style="1" customWidth="1"/>
    <col min="3597" max="3597" width="29.85546875" style="1" customWidth="1"/>
    <col min="3598" max="3598" width="12.5703125" style="1" customWidth="1"/>
    <col min="3599" max="3599" width="8.5703125" style="1" customWidth="1"/>
    <col min="3600" max="3600" width="6.85546875" style="1" customWidth="1"/>
    <col min="3601" max="3601" width="8.28515625" style="1" customWidth="1"/>
    <col min="3602" max="3602" width="6.42578125" style="1" customWidth="1"/>
    <col min="3603" max="3603" width="9.7109375" style="1" customWidth="1"/>
    <col min="3604" max="3842" width="9.140625" style="1"/>
    <col min="3843" max="3843" width="29.5703125" style="1" customWidth="1"/>
    <col min="3844" max="3844" width="52.85546875" style="1" customWidth="1"/>
    <col min="3845" max="3845" width="30.85546875" style="1" customWidth="1"/>
    <col min="3846" max="3847" width="33.5703125" style="1" customWidth="1"/>
    <col min="3848" max="3848" width="18" style="1" customWidth="1"/>
    <col min="3849" max="3849" width="16.5703125" style="1" customWidth="1"/>
    <col min="3850" max="3850" width="30.7109375" style="1" customWidth="1"/>
    <col min="3851" max="3851" width="27.85546875" style="1" customWidth="1"/>
    <col min="3852" max="3852" width="27.28515625" style="1" customWidth="1"/>
    <col min="3853" max="3853" width="29.85546875" style="1" customWidth="1"/>
    <col min="3854" max="3854" width="12.5703125" style="1" customWidth="1"/>
    <col min="3855" max="3855" width="8.5703125" style="1" customWidth="1"/>
    <col min="3856" max="3856" width="6.85546875" style="1" customWidth="1"/>
    <col min="3857" max="3857" width="8.28515625" style="1" customWidth="1"/>
    <col min="3858" max="3858" width="6.42578125" style="1" customWidth="1"/>
    <col min="3859" max="3859" width="9.7109375" style="1" customWidth="1"/>
    <col min="3860" max="4098" width="9.140625" style="1"/>
    <col min="4099" max="4099" width="29.5703125" style="1" customWidth="1"/>
    <col min="4100" max="4100" width="52.85546875" style="1" customWidth="1"/>
    <col min="4101" max="4101" width="30.85546875" style="1" customWidth="1"/>
    <col min="4102" max="4103" width="33.5703125" style="1" customWidth="1"/>
    <col min="4104" max="4104" width="18" style="1" customWidth="1"/>
    <col min="4105" max="4105" width="16.5703125" style="1" customWidth="1"/>
    <col min="4106" max="4106" width="30.7109375" style="1" customWidth="1"/>
    <col min="4107" max="4107" width="27.85546875" style="1" customWidth="1"/>
    <col min="4108" max="4108" width="27.28515625" style="1" customWidth="1"/>
    <col min="4109" max="4109" width="29.85546875" style="1" customWidth="1"/>
    <col min="4110" max="4110" width="12.5703125" style="1" customWidth="1"/>
    <col min="4111" max="4111" width="8.5703125" style="1" customWidth="1"/>
    <col min="4112" max="4112" width="6.85546875" style="1" customWidth="1"/>
    <col min="4113" max="4113" width="8.28515625" style="1" customWidth="1"/>
    <col min="4114" max="4114" width="6.42578125" style="1" customWidth="1"/>
    <col min="4115" max="4115" width="9.7109375" style="1" customWidth="1"/>
    <col min="4116" max="4354" width="9.140625" style="1"/>
    <col min="4355" max="4355" width="29.5703125" style="1" customWidth="1"/>
    <col min="4356" max="4356" width="52.85546875" style="1" customWidth="1"/>
    <col min="4357" max="4357" width="30.85546875" style="1" customWidth="1"/>
    <col min="4358" max="4359" width="33.5703125" style="1" customWidth="1"/>
    <col min="4360" max="4360" width="18" style="1" customWidth="1"/>
    <col min="4361" max="4361" width="16.5703125" style="1" customWidth="1"/>
    <col min="4362" max="4362" width="30.7109375" style="1" customWidth="1"/>
    <col min="4363" max="4363" width="27.85546875" style="1" customWidth="1"/>
    <col min="4364" max="4364" width="27.28515625" style="1" customWidth="1"/>
    <col min="4365" max="4365" width="29.85546875" style="1" customWidth="1"/>
    <col min="4366" max="4366" width="12.5703125" style="1" customWidth="1"/>
    <col min="4367" max="4367" width="8.5703125" style="1" customWidth="1"/>
    <col min="4368" max="4368" width="6.85546875" style="1" customWidth="1"/>
    <col min="4369" max="4369" width="8.28515625" style="1" customWidth="1"/>
    <col min="4370" max="4370" width="6.42578125" style="1" customWidth="1"/>
    <col min="4371" max="4371" width="9.7109375" style="1" customWidth="1"/>
    <col min="4372" max="4610" width="9.140625" style="1"/>
    <col min="4611" max="4611" width="29.5703125" style="1" customWidth="1"/>
    <col min="4612" max="4612" width="52.85546875" style="1" customWidth="1"/>
    <col min="4613" max="4613" width="30.85546875" style="1" customWidth="1"/>
    <col min="4614" max="4615" width="33.5703125" style="1" customWidth="1"/>
    <col min="4616" max="4616" width="18" style="1" customWidth="1"/>
    <col min="4617" max="4617" width="16.5703125" style="1" customWidth="1"/>
    <col min="4618" max="4618" width="30.7109375" style="1" customWidth="1"/>
    <col min="4619" max="4619" width="27.85546875" style="1" customWidth="1"/>
    <col min="4620" max="4620" width="27.28515625" style="1" customWidth="1"/>
    <col min="4621" max="4621" width="29.85546875" style="1" customWidth="1"/>
    <col min="4622" max="4622" width="12.5703125" style="1" customWidth="1"/>
    <col min="4623" max="4623" width="8.5703125" style="1" customWidth="1"/>
    <col min="4624" max="4624" width="6.85546875" style="1" customWidth="1"/>
    <col min="4625" max="4625" width="8.28515625" style="1" customWidth="1"/>
    <col min="4626" max="4626" width="6.42578125" style="1" customWidth="1"/>
    <col min="4627" max="4627" width="9.7109375" style="1" customWidth="1"/>
    <col min="4628" max="4866" width="9.140625" style="1"/>
    <col min="4867" max="4867" width="29.5703125" style="1" customWidth="1"/>
    <col min="4868" max="4868" width="52.85546875" style="1" customWidth="1"/>
    <col min="4869" max="4869" width="30.85546875" style="1" customWidth="1"/>
    <col min="4870" max="4871" width="33.5703125" style="1" customWidth="1"/>
    <col min="4872" max="4872" width="18" style="1" customWidth="1"/>
    <col min="4873" max="4873" width="16.5703125" style="1" customWidth="1"/>
    <col min="4874" max="4874" width="30.7109375" style="1" customWidth="1"/>
    <col min="4875" max="4875" width="27.85546875" style="1" customWidth="1"/>
    <col min="4876" max="4876" width="27.28515625" style="1" customWidth="1"/>
    <col min="4877" max="4877" width="29.85546875" style="1" customWidth="1"/>
    <col min="4878" max="4878" width="12.5703125" style="1" customWidth="1"/>
    <col min="4879" max="4879" width="8.5703125" style="1" customWidth="1"/>
    <col min="4880" max="4880" width="6.85546875" style="1" customWidth="1"/>
    <col min="4881" max="4881" width="8.28515625" style="1" customWidth="1"/>
    <col min="4882" max="4882" width="6.42578125" style="1" customWidth="1"/>
    <col min="4883" max="4883" width="9.7109375" style="1" customWidth="1"/>
    <col min="4884" max="5122" width="9.140625" style="1"/>
    <col min="5123" max="5123" width="29.5703125" style="1" customWidth="1"/>
    <col min="5124" max="5124" width="52.85546875" style="1" customWidth="1"/>
    <col min="5125" max="5125" width="30.85546875" style="1" customWidth="1"/>
    <col min="5126" max="5127" width="33.5703125" style="1" customWidth="1"/>
    <col min="5128" max="5128" width="18" style="1" customWidth="1"/>
    <col min="5129" max="5129" width="16.5703125" style="1" customWidth="1"/>
    <col min="5130" max="5130" width="30.7109375" style="1" customWidth="1"/>
    <col min="5131" max="5131" width="27.85546875" style="1" customWidth="1"/>
    <col min="5132" max="5132" width="27.28515625" style="1" customWidth="1"/>
    <col min="5133" max="5133" width="29.85546875" style="1" customWidth="1"/>
    <col min="5134" max="5134" width="12.5703125" style="1" customWidth="1"/>
    <col min="5135" max="5135" width="8.5703125" style="1" customWidth="1"/>
    <col min="5136" max="5136" width="6.85546875" style="1" customWidth="1"/>
    <col min="5137" max="5137" width="8.28515625" style="1" customWidth="1"/>
    <col min="5138" max="5138" width="6.42578125" style="1" customWidth="1"/>
    <col min="5139" max="5139" width="9.7109375" style="1" customWidth="1"/>
    <col min="5140" max="5378" width="9.140625" style="1"/>
    <col min="5379" max="5379" width="29.5703125" style="1" customWidth="1"/>
    <col min="5380" max="5380" width="52.85546875" style="1" customWidth="1"/>
    <col min="5381" max="5381" width="30.85546875" style="1" customWidth="1"/>
    <col min="5382" max="5383" width="33.5703125" style="1" customWidth="1"/>
    <col min="5384" max="5384" width="18" style="1" customWidth="1"/>
    <col min="5385" max="5385" width="16.5703125" style="1" customWidth="1"/>
    <col min="5386" max="5386" width="30.7109375" style="1" customWidth="1"/>
    <col min="5387" max="5387" width="27.85546875" style="1" customWidth="1"/>
    <col min="5388" max="5388" width="27.28515625" style="1" customWidth="1"/>
    <col min="5389" max="5389" width="29.85546875" style="1" customWidth="1"/>
    <col min="5390" max="5390" width="12.5703125" style="1" customWidth="1"/>
    <col min="5391" max="5391" width="8.5703125" style="1" customWidth="1"/>
    <col min="5392" max="5392" width="6.85546875" style="1" customWidth="1"/>
    <col min="5393" max="5393" width="8.28515625" style="1" customWidth="1"/>
    <col min="5394" max="5394" width="6.42578125" style="1" customWidth="1"/>
    <col min="5395" max="5395" width="9.7109375" style="1" customWidth="1"/>
    <col min="5396" max="5634" width="9.140625" style="1"/>
    <col min="5635" max="5635" width="29.5703125" style="1" customWidth="1"/>
    <col min="5636" max="5636" width="52.85546875" style="1" customWidth="1"/>
    <col min="5637" max="5637" width="30.85546875" style="1" customWidth="1"/>
    <col min="5638" max="5639" width="33.5703125" style="1" customWidth="1"/>
    <col min="5640" max="5640" width="18" style="1" customWidth="1"/>
    <col min="5641" max="5641" width="16.5703125" style="1" customWidth="1"/>
    <col min="5642" max="5642" width="30.7109375" style="1" customWidth="1"/>
    <col min="5643" max="5643" width="27.85546875" style="1" customWidth="1"/>
    <col min="5644" max="5644" width="27.28515625" style="1" customWidth="1"/>
    <col min="5645" max="5645" width="29.85546875" style="1" customWidth="1"/>
    <col min="5646" max="5646" width="12.5703125" style="1" customWidth="1"/>
    <col min="5647" max="5647" width="8.5703125" style="1" customWidth="1"/>
    <col min="5648" max="5648" width="6.85546875" style="1" customWidth="1"/>
    <col min="5649" max="5649" width="8.28515625" style="1" customWidth="1"/>
    <col min="5650" max="5650" width="6.42578125" style="1" customWidth="1"/>
    <col min="5651" max="5651" width="9.7109375" style="1" customWidth="1"/>
    <col min="5652" max="5890" width="9.140625" style="1"/>
    <col min="5891" max="5891" width="29.5703125" style="1" customWidth="1"/>
    <col min="5892" max="5892" width="52.85546875" style="1" customWidth="1"/>
    <col min="5893" max="5893" width="30.85546875" style="1" customWidth="1"/>
    <col min="5894" max="5895" width="33.5703125" style="1" customWidth="1"/>
    <col min="5896" max="5896" width="18" style="1" customWidth="1"/>
    <col min="5897" max="5897" width="16.5703125" style="1" customWidth="1"/>
    <col min="5898" max="5898" width="30.7109375" style="1" customWidth="1"/>
    <col min="5899" max="5899" width="27.85546875" style="1" customWidth="1"/>
    <col min="5900" max="5900" width="27.28515625" style="1" customWidth="1"/>
    <col min="5901" max="5901" width="29.85546875" style="1" customWidth="1"/>
    <col min="5902" max="5902" width="12.5703125" style="1" customWidth="1"/>
    <col min="5903" max="5903" width="8.5703125" style="1" customWidth="1"/>
    <col min="5904" max="5904" width="6.85546875" style="1" customWidth="1"/>
    <col min="5905" max="5905" width="8.28515625" style="1" customWidth="1"/>
    <col min="5906" max="5906" width="6.42578125" style="1" customWidth="1"/>
    <col min="5907" max="5907" width="9.7109375" style="1" customWidth="1"/>
    <col min="5908" max="6146" width="9.140625" style="1"/>
    <col min="6147" max="6147" width="29.5703125" style="1" customWidth="1"/>
    <col min="6148" max="6148" width="52.85546875" style="1" customWidth="1"/>
    <col min="6149" max="6149" width="30.85546875" style="1" customWidth="1"/>
    <col min="6150" max="6151" width="33.5703125" style="1" customWidth="1"/>
    <col min="6152" max="6152" width="18" style="1" customWidth="1"/>
    <col min="6153" max="6153" width="16.5703125" style="1" customWidth="1"/>
    <col min="6154" max="6154" width="30.7109375" style="1" customWidth="1"/>
    <col min="6155" max="6155" width="27.85546875" style="1" customWidth="1"/>
    <col min="6156" max="6156" width="27.28515625" style="1" customWidth="1"/>
    <col min="6157" max="6157" width="29.85546875" style="1" customWidth="1"/>
    <col min="6158" max="6158" width="12.5703125" style="1" customWidth="1"/>
    <col min="6159" max="6159" width="8.5703125" style="1" customWidth="1"/>
    <col min="6160" max="6160" width="6.85546875" style="1" customWidth="1"/>
    <col min="6161" max="6161" width="8.28515625" style="1" customWidth="1"/>
    <col min="6162" max="6162" width="6.42578125" style="1" customWidth="1"/>
    <col min="6163" max="6163" width="9.7109375" style="1" customWidth="1"/>
    <col min="6164" max="6402" width="9.140625" style="1"/>
    <col min="6403" max="6403" width="29.5703125" style="1" customWidth="1"/>
    <col min="6404" max="6404" width="52.85546875" style="1" customWidth="1"/>
    <col min="6405" max="6405" width="30.85546875" style="1" customWidth="1"/>
    <col min="6406" max="6407" width="33.5703125" style="1" customWidth="1"/>
    <col min="6408" max="6408" width="18" style="1" customWidth="1"/>
    <col min="6409" max="6409" width="16.5703125" style="1" customWidth="1"/>
    <col min="6410" max="6410" width="30.7109375" style="1" customWidth="1"/>
    <col min="6411" max="6411" width="27.85546875" style="1" customWidth="1"/>
    <col min="6412" max="6412" width="27.28515625" style="1" customWidth="1"/>
    <col min="6413" max="6413" width="29.85546875" style="1" customWidth="1"/>
    <col min="6414" max="6414" width="12.5703125" style="1" customWidth="1"/>
    <col min="6415" max="6415" width="8.5703125" style="1" customWidth="1"/>
    <col min="6416" max="6416" width="6.85546875" style="1" customWidth="1"/>
    <col min="6417" max="6417" width="8.28515625" style="1" customWidth="1"/>
    <col min="6418" max="6418" width="6.42578125" style="1" customWidth="1"/>
    <col min="6419" max="6419" width="9.7109375" style="1" customWidth="1"/>
    <col min="6420" max="6658" width="9.140625" style="1"/>
    <col min="6659" max="6659" width="29.5703125" style="1" customWidth="1"/>
    <col min="6660" max="6660" width="52.85546875" style="1" customWidth="1"/>
    <col min="6661" max="6661" width="30.85546875" style="1" customWidth="1"/>
    <col min="6662" max="6663" width="33.5703125" style="1" customWidth="1"/>
    <col min="6664" max="6664" width="18" style="1" customWidth="1"/>
    <col min="6665" max="6665" width="16.5703125" style="1" customWidth="1"/>
    <col min="6666" max="6666" width="30.7109375" style="1" customWidth="1"/>
    <col min="6667" max="6667" width="27.85546875" style="1" customWidth="1"/>
    <col min="6668" max="6668" width="27.28515625" style="1" customWidth="1"/>
    <col min="6669" max="6669" width="29.85546875" style="1" customWidth="1"/>
    <col min="6670" max="6670" width="12.5703125" style="1" customWidth="1"/>
    <col min="6671" max="6671" width="8.5703125" style="1" customWidth="1"/>
    <col min="6672" max="6672" width="6.85546875" style="1" customWidth="1"/>
    <col min="6673" max="6673" width="8.28515625" style="1" customWidth="1"/>
    <col min="6674" max="6674" width="6.42578125" style="1" customWidth="1"/>
    <col min="6675" max="6675" width="9.7109375" style="1" customWidth="1"/>
    <col min="6676" max="6914" width="9.140625" style="1"/>
    <col min="6915" max="6915" width="29.5703125" style="1" customWidth="1"/>
    <col min="6916" max="6916" width="52.85546875" style="1" customWidth="1"/>
    <col min="6917" max="6917" width="30.85546875" style="1" customWidth="1"/>
    <col min="6918" max="6919" width="33.5703125" style="1" customWidth="1"/>
    <col min="6920" max="6920" width="18" style="1" customWidth="1"/>
    <col min="6921" max="6921" width="16.5703125" style="1" customWidth="1"/>
    <col min="6922" max="6922" width="30.7109375" style="1" customWidth="1"/>
    <col min="6923" max="6923" width="27.85546875" style="1" customWidth="1"/>
    <col min="6924" max="6924" width="27.28515625" style="1" customWidth="1"/>
    <col min="6925" max="6925" width="29.85546875" style="1" customWidth="1"/>
    <col min="6926" max="6926" width="12.5703125" style="1" customWidth="1"/>
    <col min="6927" max="6927" width="8.5703125" style="1" customWidth="1"/>
    <col min="6928" max="6928" width="6.85546875" style="1" customWidth="1"/>
    <col min="6929" max="6929" width="8.28515625" style="1" customWidth="1"/>
    <col min="6930" max="6930" width="6.42578125" style="1" customWidth="1"/>
    <col min="6931" max="6931" width="9.7109375" style="1" customWidth="1"/>
    <col min="6932" max="7170" width="9.140625" style="1"/>
    <col min="7171" max="7171" width="29.5703125" style="1" customWidth="1"/>
    <col min="7172" max="7172" width="52.85546875" style="1" customWidth="1"/>
    <col min="7173" max="7173" width="30.85546875" style="1" customWidth="1"/>
    <col min="7174" max="7175" width="33.5703125" style="1" customWidth="1"/>
    <col min="7176" max="7176" width="18" style="1" customWidth="1"/>
    <col min="7177" max="7177" width="16.5703125" style="1" customWidth="1"/>
    <col min="7178" max="7178" width="30.7109375" style="1" customWidth="1"/>
    <col min="7179" max="7179" width="27.85546875" style="1" customWidth="1"/>
    <col min="7180" max="7180" width="27.28515625" style="1" customWidth="1"/>
    <col min="7181" max="7181" width="29.85546875" style="1" customWidth="1"/>
    <col min="7182" max="7182" width="12.5703125" style="1" customWidth="1"/>
    <col min="7183" max="7183" width="8.5703125" style="1" customWidth="1"/>
    <col min="7184" max="7184" width="6.85546875" style="1" customWidth="1"/>
    <col min="7185" max="7185" width="8.28515625" style="1" customWidth="1"/>
    <col min="7186" max="7186" width="6.42578125" style="1" customWidth="1"/>
    <col min="7187" max="7187" width="9.7109375" style="1" customWidth="1"/>
    <col min="7188" max="7426" width="9.140625" style="1"/>
    <col min="7427" max="7427" width="29.5703125" style="1" customWidth="1"/>
    <col min="7428" max="7428" width="52.85546875" style="1" customWidth="1"/>
    <col min="7429" max="7429" width="30.85546875" style="1" customWidth="1"/>
    <col min="7430" max="7431" width="33.5703125" style="1" customWidth="1"/>
    <col min="7432" max="7432" width="18" style="1" customWidth="1"/>
    <col min="7433" max="7433" width="16.5703125" style="1" customWidth="1"/>
    <col min="7434" max="7434" width="30.7109375" style="1" customWidth="1"/>
    <col min="7435" max="7435" width="27.85546875" style="1" customWidth="1"/>
    <col min="7436" max="7436" width="27.28515625" style="1" customWidth="1"/>
    <col min="7437" max="7437" width="29.85546875" style="1" customWidth="1"/>
    <col min="7438" max="7438" width="12.5703125" style="1" customWidth="1"/>
    <col min="7439" max="7439" width="8.5703125" style="1" customWidth="1"/>
    <col min="7440" max="7440" width="6.85546875" style="1" customWidth="1"/>
    <col min="7441" max="7441" width="8.28515625" style="1" customWidth="1"/>
    <col min="7442" max="7442" width="6.42578125" style="1" customWidth="1"/>
    <col min="7443" max="7443" width="9.7109375" style="1" customWidth="1"/>
    <col min="7444" max="7682" width="9.140625" style="1"/>
    <col min="7683" max="7683" width="29.5703125" style="1" customWidth="1"/>
    <col min="7684" max="7684" width="52.85546875" style="1" customWidth="1"/>
    <col min="7685" max="7685" width="30.85546875" style="1" customWidth="1"/>
    <col min="7686" max="7687" width="33.5703125" style="1" customWidth="1"/>
    <col min="7688" max="7688" width="18" style="1" customWidth="1"/>
    <col min="7689" max="7689" width="16.5703125" style="1" customWidth="1"/>
    <col min="7690" max="7690" width="30.7109375" style="1" customWidth="1"/>
    <col min="7691" max="7691" width="27.85546875" style="1" customWidth="1"/>
    <col min="7692" max="7692" width="27.28515625" style="1" customWidth="1"/>
    <col min="7693" max="7693" width="29.85546875" style="1" customWidth="1"/>
    <col min="7694" max="7694" width="12.5703125" style="1" customWidth="1"/>
    <col min="7695" max="7695" width="8.5703125" style="1" customWidth="1"/>
    <col min="7696" max="7696" width="6.85546875" style="1" customWidth="1"/>
    <col min="7697" max="7697" width="8.28515625" style="1" customWidth="1"/>
    <col min="7698" max="7698" width="6.42578125" style="1" customWidth="1"/>
    <col min="7699" max="7699" width="9.7109375" style="1" customWidth="1"/>
    <col min="7700" max="7938" width="9.140625" style="1"/>
    <col min="7939" max="7939" width="29.5703125" style="1" customWidth="1"/>
    <col min="7940" max="7940" width="52.85546875" style="1" customWidth="1"/>
    <col min="7941" max="7941" width="30.85546875" style="1" customWidth="1"/>
    <col min="7942" max="7943" width="33.5703125" style="1" customWidth="1"/>
    <col min="7944" max="7944" width="18" style="1" customWidth="1"/>
    <col min="7945" max="7945" width="16.5703125" style="1" customWidth="1"/>
    <col min="7946" max="7946" width="30.7109375" style="1" customWidth="1"/>
    <col min="7947" max="7947" width="27.85546875" style="1" customWidth="1"/>
    <col min="7948" max="7948" width="27.28515625" style="1" customWidth="1"/>
    <col min="7949" max="7949" width="29.85546875" style="1" customWidth="1"/>
    <col min="7950" max="7950" width="12.5703125" style="1" customWidth="1"/>
    <col min="7951" max="7951" width="8.5703125" style="1" customWidth="1"/>
    <col min="7952" max="7952" width="6.85546875" style="1" customWidth="1"/>
    <col min="7953" max="7953" width="8.28515625" style="1" customWidth="1"/>
    <col min="7954" max="7954" width="6.42578125" style="1" customWidth="1"/>
    <col min="7955" max="7955" width="9.7109375" style="1" customWidth="1"/>
    <col min="7956" max="8194" width="9.140625" style="1"/>
    <col min="8195" max="8195" width="29.5703125" style="1" customWidth="1"/>
    <col min="8196" max="8196" width="52.85546875" style="1" customWidth="1"/>
    <col min="8197" max="8197" width="30.85546875" style="1" customWidth="1"/>
    <col min="8198" max="8199" width="33.5703125" style="1" customWidth="1"/>
    <col min="8200" max="8200" width="18" style="1" customWidth="1"/>
    <col min="8201" max="8201" width="16.5703125" style="1" customWidth="1"/>
    <col min="8202" max="8202" width="30.7109375" style="1" customWidth="1"/>
    <col min="8203" max="8203" width="27.85546875" style="1" customWidth="1"/>
    <col min="8204" max="8204" width="27.28515625" style="1" customWidth="1"/>
    <col min="8205" max="8205" width="29.85546875" style="1" customWidth="1"/>
    <col min="8206" max="8206" width="12.5703125" style="1" customWidth="1"/>
    <col min="8207" max="8207" width="8.5703125" style="1" customWidth="1"/>
    <col min="8208" max="8208" width="6.85546875" style="1" customWidth="1"/>
    <col min="8209" max="8209" width="8.28515625" style="1" customWidth="1"/>
    <col min="8210" max="8210" width="6.42578125" style="1" customWidth="1"/>
    <col min="8211" max="8211" width="9.7109375" style="1" customWidth="1"/>
    <col min="8212" max="8450" width="9.140625" style="1"/>
    <col min="8451" max="8451" width="29.5703125" style="1" customWidth="1"/>
    <col min="8452" max="8452" width="52.85546875" style="1" customWidth="1"/>
    <col min="8453" max="8453" width="30.85546875" style="1" customWidth="1"/>
    <col min="8454" max="8455" width="33.5703125" style="1" customWidth="1"/>
    <col min="8456" max="8456" width="18" style="1" customWidth="1"/>
    <col min="8457" max="8457" width="16.5703125" style="1" customWidth="1"/>
    <col min="8458" max="8458" width="30.7109375" style="1" customWidth="1"/>
    <col min="8459" max="8459" width="27.85546875" style="1" customWidth="1"/>
    <col min="8460" max="8460" width="27.28515625" style="1" customWidth="1"/>
    <col min="8461" max="8461" width="29.85546875" style="1" customWidth="1"/>
    <col min="8462" max="8462" width="12.5703125" style="1" customWidth="1"/>
    <col min="8463" max="8463" width="8.5703125" style="1" customWidth="1"/>
    <col min="8464" max="8464" width="6.85546875" style="1" customWidth="1"/>
    <col min="8465" max="8465" width="8.28515625" style="1" customWidth="1"/>
    <col min="8466" max="8466" width="6.42578125" style="1" customWidth="1"/>
    <col min="8467" max="8467" width="9.7109375" style="1" customWidth="1"/>
    <col min="8468" max="8706" width="9.140625" style="1"/>
    <col min="8707" max="8707" width="29.5703125" style="1" customWidth="1"/>
    <col min="8708" max="8708" width="52.85546875" style="1" customWidth="1"/>
    <col min="8709" max="8709" width="30.85546875" style="1" customWidth="1"/>
    <col min="8710" max="8711" width="33.5703125" style="1" customWidth="1"/>
    <col min="8712" max="8712" width="18" style="1" customWidth="1"/>
    <col min="8713" max="8713" width="16.5703125" style="1" customWidth="1"/>
    <col min="8714" max="8714" width="30.7109375" style="1" customWidth="1"/>
    <col min="8715" max="8715" width="27.85546875" style="1" customWidth="1"/>
    <col min="8716" max="8716" width="27.28515625" style="1" customWidth="1"/>
    <col min="8717" max="8717" width="29.85546875" style="1" customWidth="1"/>
    <col min="8718" max="8718" width="12.5703125" style="1" customWidth="1"/>
    <col min="8719" max="8719" width="8.5703125" style="1" customWidth="1"/>
    <col min="8720" max="8720" width="6.85546875" style="1" customWidth="1"/>
    <col min="8721" max="8721" width="8.28515625" style="1" customWidth="1"/>
    <col min="8722" max="8722" width="6.42578125" style="1" customWidth="1"/>
    <col min="8723" max="8723" width="9.7109375" style="1" customWidth="1"/>
    <col min="8724" max="8962" width="9.140625" style="1"/>
    <col min="8963" max="8963" width="29.5703125" style="1" customWidth="1"/>
    <col min="8964" max="8964" width="52.85546875" style="1" customWidth="1"/>
    <col min="8965" max="8965" width="30.85546875" style="1" customWidth="1"/>
    <col min="8966" max="8967" width="33.5703125" style="1" customWidth="1"/>
    <col min="8968" max="8968" width="18" style="1" customWidth="1"/>
    <col min="8969" max="8969" width="16.5703125" style="1" customWidth="1"/>
    <col min="8970" max="8970" width="30.7109375" style="1" customWidth="1"/>
    <col min="8971" max="8971" width="27.85546875" style="1" customWidth="1"/>
    <col min="8972" max="8972" width="27.28515625" style="1" customWidth="1"/>
    <col min="8973" max="8973" width="29.85546875" style="1" customWidth="1"/>
    <col min="8974" max="8974" width="12.5703125" style="1" customWidth="1"/>
    <col min="8975" max="8975" width="8.5703125" style="1" customWidth="1"/>
    <col min="8976" max="8976" width="6.85546875" style="1" customWidth="1"/>
    <col min="8977" max="8977" width="8.28515625" style="1" customWidth="1"/>
    <col min="8978" max="8978" width="6.42578125" style="1" customWidth="1"/>
    <col min="8979" max="8979" width="9.7109375" style="1" customWidth="1"/>
    <col min="8980" max="9218" width="9.140625" style="1"/>
    <col min="9219" max="9219" width="29.5703125" style="1" customWidth="1"/>
    <col min="9220" max="9220" width="52.85546875" style="1" customWidth="1"/>
    <col min="9221" max="9221" width="30.85546875" style="1" customWidth="1"/>
    <col min="9222" max="9223" width="33.5703125" style="1" customWidth="1"/>
    <col min="9224" max="9224" width="18" style="1" customWidth="1"/>
    <col min="9225" max="9225" width="16.5703125" style="1" customWidth="1"/>
    <col min="9226" max="9226" width="30.7109375" style="1" customWidth="1"/>
    <col min="9227" max="9227" width="27.85546875" style="1" customWidth="1"/>
    <col min="9228" max="9228" width="27.28515625" style="1" customWidth="1"/>
    <col min="9229" max="9229" width="29.85546875" style="1" customWidth="1"/>
    <col min="9230" max="9230" width="12.5703125" style="1" customWidth="1"/>
    <col min="9231" max="9231" width="8.5703125" style="1" customWidth="1"/>
    <col min="9232" max="9232" width="6.85546875" style="1" customWidth="1"/>
    <col min="9233" max="9233" width="8.28515625" style="1" customWidth="1"/>
    <col min="9234" max="9234" width="6.42578125" style="1" customWidth="1"/>
    <col min="9235" max="9235" width="9.7109375" style="1" customWidth="1"/>
    <col min="9236" max="9474" width="9.140625" style="1"/>
    <col min="9475" max="9475" width="29.5703125" style="1" customWidth="1"/>
    <col min="9476" max="9476" width="52.85546875" style="1" customWidth="1"/>
    <col min="9477" max="9477" width="30.85546875" style="1" customWidth="1"/>
    <col min="9478" max="9479" width="33.5703125" style="1" customWidth="1"/>
    <col min="9480" max="9480" width="18" style="1" customWidth="1"/>
    <col min="9481" max="9481" width="16.5703125" style="1" customWidth="1"/>
    <col min="9482" max="9482" width="30.7109375" style="1" customWidth="1"/>
    <col min="9483" max="9483" width="27.85546875" style="1" customWidth="1"/>
    <col min="9484" max="9484" width="27.28515625" style="1" customWidth="1"/>
    <col min="9485" max="9485" width="29.85546875" style="1" customWidth="1"/>
    <col min="9486" max="9486" width="12.5703125" style="1" customWidth="1"/>
    <col min="9487" max="9487" width="8.5703125" style="1" customWidth="1"/>
    <col min="9488" max="9488" width="6.85546875" style="1" customWidth="1"/>
    <col min="9489" max="9489" width="8.28515625" style="1" customWidth="1"/>
    <col min="9490" max="9490" width="6.42578125" style="1" customWidth="1"/>
    <col min="9491" max="9491" width="9.7109375" style="1" customWidth="1"/>
    <col min="9492" max="9730" width="9.140625" style="1"/>
    <col min="9731" max="9731" width="29.5703125" style="1" customWidth="1"/>
    <col min="9732" max="9732" width="52.85546875" style="1" customWidth="1"/>
    <col min="9733" max="9733" width="30.85546875" style="1" customWidth="1"/>
    <col min="9734" max="9735" width="33.5703125" style="1" customWidth="1"/>
    <col min="9736" max="9736" width="18" style="1" customWidth="1"/>
    <col min="9737" max="9737" width="16.5703125" style="1" customWidth="1"/>
    <col min="9738" max="9738" width="30.7109375" style="1" customWidth="1"/>
    <col min="9739" max="9739" width="27.85546875" style="1" customWidth="1"/>
    <col min="9740" max="9740" width="27.28515625" style="1" customWidth="1"/>
    <col min="9741" max="9741" width="29.85546875" style="1" customWidth="1"/>
    <col min="9742" max="9742" width="12.5703125" style="1" customWidth="1"/>
    <col min="9743" max="9743" width="8.5703125" style="1" customWidth="1"/>
    <col min="9744" max="9744" width="6.85546875" style="1" customWidth="1"/>
    <col min="9745" max="9745" width="8.28515625" style="1" customWidth="1"/>
    <col min="9746" max="9746" width="6.42578125" style="1" customWidth="1"/>
    <col min="9747" max="9747" width="9.7109375" style="1" customWidth="1"/>
    <col min="9748" max="9986" width="9.140625" style="1"/>
    <col min="9987" max="9987" width="29.5703125" style="1" customWidth="1"/>
    <col min="9988" max="9988" width="52.85546875" style="1" customWidth="1"/>
    <col min="9989" max="9989" width="30.85546875" style="1" customWidth="1"/>
    <col min="9990" max="9991" width="33.5703125" style="1" customWidth="1"/>
    <col min="9992" max="9992" width="18" style="1" customWidth="1"/>
    <col min="9993" max="9993" width="16.5703125" style="1" customWidth="1"/>
    <col min="9994" max="9994" width="30.7109375" style="1" customWidth="1"/>
    <col min="9995" max="9995" width="27.85546875" style="1" customWidth="1"/>
    <col min="9996" max="9996" width="27.28515625" style="1" customWidth="1"/>
    <col min="9997" max="9997" width="29.85546875" style="1" customWidth="1"/>
    <col min="9998" max="9998" width="12.5703125" style="1" customWidth="1"/>
    <col min="9999" max="9999" width="8.5703125" style="1" customWidth="1"/>
    <col min="10000" max="10000" width="6.85546875" style="1" customWidth="1"/>
    <col min="10001" max="10001" width="8.28515625" style="1" customWidth="1"/>
    <col min="10002" max="10002" width="6.42578125" style="1" customWidth="1"/>
    <col min="10003" max="10003" width="9.7109375" style="1" customWidth="1"/>
    <col min="10004" max="10242" width="9.140625" style="1"/>
    <col min="10243" max="10243" width="29.5703125" style="1" customWidth="1"/>
    <col min="10244" max="10244" width="52.85546875" style="1" customWidth="1"/>
    <col min="10245" max="10245" width="30.85546875" style="1" customWidth="1"/>
    <col min="10246" max="10247" width="33.5703125" style="1" customWidth="1"/>
    <col min="10248" max="10248" width="18" style="1" customWidth="1"/>
    <col min="10249" max="10249" width="16.5703125" style="1" customWidth="1"/>
    <col min="10250" max="10250" width="30.7109375" style="1" customWidth="1"/>
    <col min="10251" max="10251" width="27.85546875" style="1" customWidth="1"/>
    <col min="10252" max="10252" width="27.28515625" style="1" customWidth="1"/>
    <col min="10253" max="10253" width="29.85546875" style="1" customWidth="1"/>
    <col min="10254" max="10254" width="12.5703125" style="1" customWidth="1"/>
    <col min="10255" max="10255" width="8.5703125" style="1" customWidth="1"/>
    <col min="10256" max="10256" width="6.85546875" style="1" customWidth="1"/>
    <col min="10257" max="10257" width="8.28515625" style="1" customWidth="1"/>
    <col min="10258" max="10258" width="6.42578125" style="1" customWidth="1"/>
    <col min="10259" max="10259" width="9.7109375" style="1" customWidth="1"/>
    <col min="10260" max="10498" width="9.140625" style="1"/>
    <col min="10499" max="10499" width="29.5703125" style="1" customWidth="1"/>
    <col min="10500" max="10500" width="52.85546875" style="1" customWidth="1"/>
    <col min="10501" max="10501" width="30.85546875" style="1" customWidth="1"/>
    <col min="10502" max="10503" width="33.5703125" style="1" customWidth="1"/>
    <col min="10504" max="10504" width="18" style="1" customWidth="1"/>
    <col min="10505" max="10505" width="16.5703125" style="1" customWidth="1"/>
    <col min="10506" max="10506" width="30.7109375" style="1" customWidth="1"/>
    <col min="10507" max="10507" width="27.85546875" style="1" customWidth="1"/>
    <col min="10508" max="10508" width="27.28515625" style="1" customWidth="1"/>
    <col min="10509" max="10509" width="29.85546875" style="1" customWidth="1"/>
    <col min="10510" max="10510" width="12.5703125" style="1" customWidth="1"/>
    <col min="10511" max="10511" width="8.5703125" style="1" customWidth="1"/>
    <col min="10512" max="10512" width="6.85546875" style="1" customWidth="1"/>
    <col min="10513" max="10513" width="8.28515625" style="1" customWidth="1"/>
    <col min="10514" max="10514" width="6.42578125" style="1" customWidth="1"/>
    <col min="10515" max="10515" width="9.7109375" style="1" customWidth="1"/>
    <col min="10516" max="10754" width="9.140625" style="1"/>
    <col min="10755" max="10755" width="29.5703125" style="1" customWidth="1"/>
    <col min="10756" max="10756" width="52.85546875" style="1" customWidth="1"/>
    <col min="10757" max="10757" width="30.85546875" style="1" customWidth="1"/>
    <col min="10758" max="10759" width="33.5703125" style="1" customWidth="1"/>
    <col min="10760" max="10760" width="18" style="1" customWidth="1"/>
    <col min="10761" max="10761" width="16.5703125" style="1" customWidth="1"/>
    <col min="10762" max="10762" width="30.7109375" style="1" customWidth="1"/>
    <col min="10763" max="10763" width="27.85546875" style="1" customWidth="1"/>
    <col min="10764" max="10764" width="27.28515625" style="1" customWidth="1"/>
    <col min="10765" max="10765" width="29.85546875" style="1" customWidth="1"/>
    <col min="10766" max="10766" width="12.5703125" style="1" customWidth="1"/>
    <col min="10767" max="10767" width="8.5703125" style="1" customWidth="1"/>
    <col min="10768" max="10768" width="6.85546875" style="1" customWidth="1"/>
    <col min="10769" max="10769" width="8.28515625" style="1" customWidth="1"/>
    <col min="10770" max="10770" width="6.42578125" style="1" customWidth="1"/>
    <col min="10771" max="10771" width="9.7109375" style="1" customWidth="1"/>
    <col min="10772" max="11010" width="9.140625" style="1"/>
    <col min="11011" max="11011" width="29.5703125" style="1" customWidth="1"/>
    <col min="11012" max="11012" width="52.85546875" style="1" customWidth="1"/>
    <col min="11013" max="11013" width="30.85546875" style="1" customWidth="1"/>
    <col min="11014" max="11015" width="33.5703125" style="1" customWidth="1"/>
    <col min="11016" max="11016" width="18" style="1" customWidth="1"/>
    <col min="11017" max="11017" width="16.5703125" style="1" customWidth="1"/>
    <col min="11018" max="11018" width="30.7109375" style="1" customWidth="1"/>
    <col min="11019" max="11019" width="27.85546875" style="1" customWidth="1"/>
    <col min="11020" max="11020" width="27.28515625" style="1" customWidth="1"/>
    <col min="11021" max="11021" width="29.85546875" style="1" customWidth="1"/>
    <col min="11022" max="11022" width="12.5703125" style="1" customWidth="1"/>
    <col min="11023" max="11023" width="8.5703125" style="1" customWidth="1"/>
    <col min="11024" max="11024" width="6.85546875" style="1" customWidth="1"/>
    <col min="11025" max="11025" width="8.28515625" style="1" customWidth="1"/>
    <col min="11026" max="11026" width="6.42578125" style="1" customWidth="1"/>
    <col min="11027" max="11027" width="9.7109375" style="1" customWidth="1"/>
    <col min="11028" max="11266" width="9.140625" style="1"/>
    <col min="11267" max="11267" width="29.5703125" style="1" customWidth="1"/>
    <col min="11268" max="11268" width="52.85546875" style="1" customWidth="1"/>
    <col min="11269" max="11269" width="30.85546875" style="1" customWidth="1"/>
    <col min="11270" max="11271" width="33.5703125" style="1" customWidth="1"/>
    <col min="11272" max="11272" width="18" style="1" customWidth="1"/>
    <col min="11273" max="11273" width="16.5703125" style="1" customWidth="1"/>
    <col min="11274" max="11274" width="30.7109375" style="1" customWidth="1"/>
    <col min="11275" max="11275" width="27.85546875" style="1" customWidth="1"/>
    <col min="11276" max="11276" width="27.28515625" style="1" customWidth="1"/>
    <col min="11277" max="11277" width="29.85546875" style="1" customWidth="1"/>
    <col min="11278" max="11278" width="12.5703125" style="1" customWidth="1"/>
    <col min="11279" max="11279" width="8.5703125" style="1" customWidth="1"/>
    <col min="11280" max="11280" width="6.85546875" style="1" customWidth="1"/>
    <col min="11281" max="11281" width="8.28515625" style="1" customWidth="1"/>
    <col min="11282" max="11282" width="6.42578125" style="1" customWidth="1"/>
    <col min="11283" max="11283" width="9.7109375" style="1" customWidth="1"/>
    <col min="11284" max="11522" width="9.140625" style="1"/>
    <col min="11523" max="11523" width="29.5703125" style="1" customWidth="1"/>
    <col min="11524" max="11524" width="52.85546875" style="1" customWidth="1"/>
    <col min="11525" max="11525" width="30.85546875" style="1" customWidth="1"/>
    <col min="11526" max="11527" width="33.5703125" style="1" customWidth="1"/>
    <col min="11528" max="11528" width="18" style="1" customWidth="1"/>
    <col min="11529" max="11529" width="16.5703125" style="1" customWidth="1"/>
    <col min="11530" max="11530" width="30.7109375" style="1" customWidth="1"/>
    <col min="11531" max="11531" width="27.85546875" style="1" customWidth="1"/>
    <col min="11532" max="11532" width="27.28515625" style="1" customWidth="1"/>
    <col min="11533" max="11533" width="29.85546875" style="1" customWidth="1"/>
    <col min="11534" max="11534" width="12.5703125" style="1" customWidth="1"/>
    <col min="11535" max="11535" width="8.5703125" style="1" customWidth="1"/>
    <col min="11536" max="11536" width="6.85546875" style="1" customWidth="1"/>
    <col min="11537" max="11537" width="8.28515625" style="1" customWidth="1"/>
    <col min="11538" max="11538" width="6.42578125" style="1" customWidth="1"/>
    <col min="11539" max="11539" width="9.7109375" style="1" customWidth="1"/>
    <col min="11540" max="11778" width="9.140625" style="1"/>
    <col min="11779" max="11779" width="29.5703125" style="1" customWidth="1"/>
    <col min="11780" max="11780" width="52.85546875" style="1" customWidth="1"/>
    <col min="11781" max="11781" width="30.85546875" style="1" customWidth="1"/>
    <col min="11782" max="11783" width="33.5703125" style="1" customWidth="1"/>
    <col min="11784" max="11784" width="18" style="1" customWidth="1"/>
    <col min="11785" max="11785" width="16.5703125" style="1" customWidth="1"/>
    <col min="11786" max="11786" width="30.7109375" style="1" customWidth="1"/>
    <col min="11787" max="11787" width="27.85546875" style="1" customWidth="1"/>
    <col min="11788" max="11788" width="27.28515625" style="1" customWidth="1"/>
    <col min="11789" max="11789" width="29.85546875" style="1" customWidth="1"/>
    <col min="11790" max="11790" width="12.5703125" style="1" customWidth="1"/>
    <col min="11791" max="11791" width="8.5703125" style="1" customWidth="1"/>
    <col min="11792" max="11792" width="6.85546875" style="1" customWidth="1"/>
    <col min="11793" max="11793" width="8.28515625" style="1" customWidth="1"/>
    <col min="11794" max="11794" width="6.42578125" style="1" customWidth="1"/>
    <col min="11795" max="11795" width="9.7109375" style="1" customWidth="1"/>
    <col min="11796" max="12034" width="9.140625" style="1"/>
    <col min="12035" max="12035" width="29.5703125" style="1" customWidth="1"/>
    <col min="12036" max="12036" width="52.85546875" style="1" customWidth="1"/>
    <col min="12037" max="12037" width="30.85546875" style="1" customWidth="1"/>
    <col min="12038" max="12039" width="33.5703125" style="1" customWidth="1"/>
    <col min="12040" max="12040" width="18" style="1" customWidth="1"/>
    <col min="12041" max="12041" width="16.5703125" style="1" customWidth="1"/>
    <col min="12042" max="12042" width="30.7109375" style="1" customWidth="1"/>
    <col min="12043" max="12043" width="27.85546875" style="1" customWidth="1"/>
    <col min="12044" max="12044" width="27.28515625" style="1" customWidth="1"/>
    <col min="12045" max="12045" width="29.85546875" style="1" customWidth="1"/>
    <col min="12046" max="12046" width="12.5703125" style="1" customWidth="1"/>
    <col min="12047" max="12047" width="8.5703125" style="1" customWidth="1"/>
    <col min="12048" max="12048" width="6.85546875" style="1" customWidth="1"/>
    <col min="12049" max="12049" width="8.28515625" style="1" customWidth="1"/>
    <col min="12050" max="12050" width="6.42578125" style="1" customWidth="1"/>
    <col min="12051" max="12051" width="9.7109375" style="1" customWidth="1"/>
    <col min="12052" max="12290" width="9.140625" style="1"/>
    <col min="12291" max="12291" width="29.5703125" style="1" customWidth="1"/>
    <col min="12292" max="12292" width="52.85546875" style="1" customWidth="1"/>
    <col min="12293" max="12293" width="30.85546875" style="1" customWidth="1"/>
    <col min="12294" max="12295" width="33.5703125" style="1" customWidth="1"/>
    <col min="12296" max="12296" width="18" style="1" customWidth="1"/>
    <col min="12297" max="12297" width="16.5703125" style="1" customWidth="1"/>
    <col min="12298" max="12298" width="30.7109375" style="1" customWidth="1"/>
    <col min="12299" max="12299" width="27.85546875" style="1" customWidth="1"/>
    <col min="12300" max="12300" width="27.28515625" style="1" customWidth="1"/>
    <col min="12301" max="12301" width="29.85546875" style="1" customWidth="1"/>
    <col min="12302" max="12302" width="12.5703125" style="1" customWidth="1"/>
    <col min="12303" max="12303" width="8.5703125" style="1" customWidth="1"/>
    <col min="12304" max="12304" width="6.85546875" style="1" customWidth="1"/>
    <col min="12305" max="12305" width="8.28515625" style="1" customWidth="1"/>
    <col min="12306" max="12306" width="6.42578125" style="1" customWidth="1"/>
    <col min="12307" max="12307" width="9.7109375" style="1" customWidth="1"/>
    <col min="12308" max="12546" width="9.140625" style="1"/>
    <col min="12547" max="12547" width="29.5703125" style="1" customWidth="1"/>
    <col min="12548" max="12548" width="52.85546875" style="1" customWidth="1"/>
    <col min="12549" max="12549" width="30.85546875" style="1" customWidth="1"/>
    <col min="12550" max="12551" width="33.5703125" style="1" customWidth="1"/>
    <col min="12552" max="12552" width="18" style="1" customWidth="1"/>
    <col min="12553" max="12553" width="16.5703125" style="1" customWidth="1"/>
    <col min="12554" max="12554" width="30.7109375" style="1" customWidth="1"/>
    <col min="12555" max="12555" width="27.85546875" style="1" customWidth="1"/>
    <col min="12556" max="12556" width="27.28515625" style="1" customWidth="1"/>
    <col min="12557" max="12557" width="29.85546875" style="1" customWidth="1"/>
    <col min="12558" max="12558" width="12.5703125" style="1" customWidth="1"/>
    <col min="12559" max="12559" width="8.5703125" style="1" customWidth="1"/>
    <col min="12560" max="12560" width="6.85546875" style="1" customWidth="1"/>
    <col min="12561" max="12561" width="8.28515625" style="1" customWidth="1"/>
    <col min="12562" max="12562" width="6.42578125" style="1" customWidth="1"/>
    <col min="12563" max="12563" width="9.7109375" style="1" customWidth="1"/>
    <col min="12564" max="12802" width="9.140625" style="1"/>
    <col min="12803" max="12803" width="29.5703125" style="1" customWidth="1"/>
    <col min="12804" max="12804" width="52.85546875" style="1" customWidth="1"/>
    <col min="12805" max="12805" width="30.85546875" style="1" customWidth="1"/>
    <col min="12806" max="12807" width="33.5703125" style="1" customWidth="1"/>
    <col min="12808" max="12808" width="18" style="1" customWidth="1"/>
    <col min="12809" max="12809" width="16.5703125" style="1" customWidth="1"/>
    <col min="12810" max="12810" width="30.7109375" style="1" customWidth="1"/>
    <col min="12811" max="12811" width="27.85546875" style="1" customWidth="1"/>
    <col min="12812" max="12812" width="27.28515625" style="1" customWidth="1"/>
    <col min="12813" max="12813" width="29.85546875" style="1" customWidth="1"/>
    <col min="12814" max="12814" width="12.5703125" style="1" customWidth="1"/>
    <col min="12815" max="12815" width="8.5703125" style="1" customWidth="1"/>
    <col min="12816" max="12816" width="6.85546875" style="1" customWidth="1"/>
    <col min="12817" max="12817" width="8.28515625" style="1" customWidth="1"/>
    <col min="12818" max="12818" width="6.42578125" style="1" customWidth="1"/>
    <col min="12819" max="12819" width="9.7109375" style="1" customWidth="1"/>
    <col min="12820" max="13058" width="9.140625" style="1"/>
    <col min="13059" max="13059" width="29.5703125" style="1" customWidth="1"/>
    <col min="13060" max="13060" width="52.85546875" style="1" customWidth="1"/>
    <col min="13061" max="13061" width="30.85546875" style="1" customWidth="1"/>
    <col min="13062" max="13063" width="33.5703125" style="1" customWidth="1"/>
    <col min="13064" max="13064" width="18" style="1" customWidth="1"/>
    <col min="13065" max="13065" width="16.5703125" style="1" customWidth="1"/>
    <col min="13066" max="13066" width="30.7109375" style="1" customWidth="1"/>
    <col min="13067" max="13067" width="27.85546875" style="1" customWidth="1"/>
    <col min="13068" max="13068" width="27.28515625" style="1" customWidth="1"/>
    <col min="13069" max="13069" width="29.85546875" style="1" customWidth="1"/>
    <col min="13070" max="13070" width="12.5703125" style="1" customWidth="1"/>
    <col min="13071" max="13071" width="8.5703125" style="1" customWidth="1"/>
    <col min="13072" max="13072" width="6.85546875" style="1" customWidth="1"/>
    <col min="13073" max="13073" width="8.28515625" style="1" customWidth="1"/>
    <col min="13074" max="13074" width="6.42578125" style="1" customWidth="1"/>
    <col min="13075" max="13075" width="9.7109375" style="1" customWidth="1"/>
    <col min="13076" max="13314" width="9.140625" style="1"/>
    <col min="13315" max="13315" width="29.5703125" style="1" customWidth="1"/>
    <col min="13316" max="13316" width="52.85546875" style="1" customWidth="1"/>
    <col min="13317" max="13317" width="30.85546875" style="1" customWidth="1"/>
    <col min="13318" max="13319" width="33.5703125" style="1" customWidth="1"/>
    <col min="13320" max="13320" width="18" style="1" customWidth="1"/>
    <col min="13321" max="13321" width="16.5703125" style="1" customWidth="1"/>
    <col min="13322" max="13322" width="30.7109375" style="1" customWidth="1"/>
    <col min="13323" max="13323" width="27.85546875" style="1" customWidth="1"/>
    <col min="13324" max="13324" width="27.28515625" style="1" customWidth="1"/>
    <col min="13325" max="13325" width="29.85546875" style="1" customWidth="1"/>
    <col min="13326" max="13326" width="12.5703125" style="1" customWidth="1"/>
    <col min="13327" max="13327" width="8.5703125" style="1" customWidth="1"/>
    <col min="13328" max="13328" width="6.85546875" style="1" customWidth="1"/>
    <col min="13329" max="13329" width="8.28515625" style="1" customWidth="1"/>
    <col min="13330" max="13330" width="6.42578125" style="1" customWidth="1"/>
    <col min="13331" max="13331" width="9.7109375" style="1" customWidth="1"/>
    <col min="13332" max="13570" width="9.140625" style="1"/>
    <col min="13571" max="13571" width="29.5703125" style="1" customWidth="1"/>
    <col min="13572" max="13572" width="52.85546875" style="1" customWidth="1"/>
    <col min="13573" max="13573" width="30.85546875" style="1" customWidth="1"/>
    <col min="13574" max="13575" width="33.5703125" style="1" customWidth="1"/>
    <col min="13576" max="13576" width="18" style="1" customWidth="1"/>
    <col min="13577" max="13577" width="16.5703125" style="1" customWidth="1"/>
    <col min="13578" max="13578" width="30.7109375" style="1" customWidth="1"/>
    <col min="13579" max="13579" width="27.85546875" style="1" customWidth="1"/>
    <col min="13580" max="13580" width="27.28515625" style="1" customWidth="1"/>
    <col min="13581" max="13581" width="29.85546875" style="1" customWidth="1"/>
    <col min="13582" max="13582" width="12.5703125" style="1" customWidth="1"/>
    <col min="13583" max="13583" width="8.5703125" style="1" customWidth="1"/>
    <col min="13584" max="13584" width="6.85546875" style="1" customWidth="1"/>
    <col min="13585" max="13585" width="8.28515625" style="1" customWidth="1"/>
    <col min="13586" max="13586" width="6.42578125" style="1" customWidth="1"/>
    <col min="13587" max="13587" width="9.7109375" style="1" customWidth="1"/>
    <col min="13588" max="13826" width="9.140625" style="1"/>
    <col min="13827" max="13827" width="29.5703125" style="1" customWidth="1"/>
    <col min="13828" max="13828" width="52.85546875" style="1" customWidth="1"/>
    <col min="13829" max="13829" width="30.85546875" style="1" customWidth="1"/>
    <col min="13830" max="13831" width="33.5703125" style="1" customWidth="1"/>
    <col min="13832" max="13832" width="18" style="1" customWidth="1"/>
    <col min="13833" max="13833" width="16.5703125" style="1" customWidth="1"/>
    <col min="13834" max="13834" width="30.7109375" style="1" customWidth="1"/>
    <col min="13835" max="13835" width="27.85546875" style="1" customWidth="1"/>
    <col min="13836" max="13836" width="27.28515625" style="1" customWidth="1"/>
    <col min="13837" max="13837" width="29.85546875" style="1" customWidth="1"/>
    <col min="13838" max="13838" width="12.5703125" style="1" customWidth="1"/>
    <col min="13839" max="13839" width="8.5703125" style="1" customWidth="1"/>
    <col min="13840" max="13840" width="6.85546875" style="1" customWidth="1"/>
    <col min="13841" max="13841" width="8.28515625" style="1" customWidth="1"/>
    <col min="13842" max="13842" width="6.42578125" style="1" customWidth="1"/>
    <col min="13843" max="13843" width="9.7109375" style="1" customWidth="1"/>
    <col min="13844" max="14082" width="9.140625" style="1"/>
    <col min="14083" max="14083" width="29.5703125" style="1" customWidth="1"/>
    <col min="14084" max="14084" width="52.85546875" style="1" customWidth="1"/>
    <col min="14085" max="14085" width="30.85546875" style="1" customWidth="1"/>
    <col min="14086" max="14087" width="33.5703125" style="1" customWidth="1"/>
    <col min="14088" max="14088" width="18" style="1" customWidth="1"/>
    <col min="14089" max="14089" width="16.5703125" style="1" customWidth="1"/>
    <col min="14090" max="14090" width="30.7109375" style="1" customWidth="1"/>
    <col min="14091" max="14091" width="27.85546875" style="1" customWidth="1"/>
    <col min="14092" max="14092" width="27.28515625" style="1" customWidth="1"/>
    <col min="14093" max="14093" width="29.85546875" style="1" customWidth="1"/>
    <col min="14094" max="14094" width="12.5703125" style="1" customWidth="1"/>
    <col min="14095" max="14095" width="8.5703125" style="1" customWidth="1"/>
    <col min="14096" max="14096" width="6.85546875" style="1" customWidth="1"/>
    <col min="14097" max="14097" width="8.28515625" style="1" customWidth="1"/>
    <col min="14098" max="14098" width="6.42578125" style="1" customWidth="1"/>
    <col min="14099" max="14099" width="9.7109375" style="1" customWidth="1"/>
    <col min="14100" max="14338" width="9.140625" style="1"/>
    <col min="14339" max="14339" width="29.5703125" style="1" customWidth="1"/>
    <col min="14340" max="14340" width="52.85546875" style="1" customWidth="1"/>
    <col min="14341" max="14341" width="30.85546875" style="1" customWidth="1"/>
    <col min="14342" max="14343" width="33.5703125" style="1" customWidth="1"/>
    <col min="14344" max="14344" width="18" style="1" customWidth="1"/>
    <col min="14345" max="14345" width="16.5703125" style="1" customWidth="1"/>
    <col min="14346" max="14346" width="30.7109375" style="1" customWidth="1"/>
    <col min="14347" max="14347" width="27.85546875" style="1" customWidth="1"/>
    <col min="14348" max="14348" width="27.28515625" style="1" customWidth="1"/>
    <col min="14349" max="14349" width="29.85546875" style="1" customWidth="1"/>
    <col min="14350" max="14350" width="12.5703125" style="1" customWidth="1"/>
    <col min="14351" max="14351" width="8.5703125" style="1" customWidth="1"/>
    <col min="14352" max="14352" width="6.85546875" style="1" customWidth="1"/>
    <col min="14353" max="14353" width="8.28515625" style="1" customWidth="1"/>
    <col min="14354" max="14354" width="6.42578125" style="1" customWidth="1"/>
    <col min="14355" max="14355" width="9.7109375" style="1" customWidth="1"/>
    <col min="14356" max="14594" width="9.140625" style="1"/>
    <col min="14595" max="14595" width="29.5703125" style="1" customWidth="1"/>
    <col min="14596" max="14596" width="52.85546875" style="1" customWidth="1"/>
    <col min="14597" max="14597" width="30.85546875" style="1" customWidth="1"/>
    <col min="14598" max="14599" width="33.5703125" style="1" customWidth="1"/>
    <col min="14600" max="14600" width="18" style="1" customWidth="1"/>
    <col min="14601" max="14601" width="16.5703125" style="1" customWidth="1"/>
    <col min="14602" max="14602" width="30.7109375" style="1" customWidth="1"/>
    <col min="14603" max="14603" width="27.85546875" style="1" customWidth="1"/>
    <col min="14604" max="14604" width="27.28515625" style="1" customWidth="1"/>
    <col min="14605" max="14605" width="29.85546875" style="1" customWidth="1"/>
    <col min="14606" max="14606" width="12.5703125" style="1" customWidth="1"/>
    <col min="14607" max="14607" width="8.5703125" style="1" customWidth="1"/>
    <col min="14608" max="14608" width="6.85546875" style="1" customWidth="1"/>
    <col min="14609" max="14609" width="8.28515625" style="1" customWidth="1"/>
    <col min="14610" max="14610" width="6.42578125" style="1" customWidth="1"/>
    <col min="14611" max="14611" width="9.7109375" style="1" customWidth="1"/>
    <col min="14612" max="14850" width="9.140625" style="1"/>
    <col min="14851" max="14851" width="29.5703125" style="1" customWidth="1"/>
    <col min="14852" max="14852" width="52.85546875" style="1" customWidth="1"/>
    <col min="14853" max="14853" width="30.85546875" style="1" customWidth="1"/>
    <col min="14854" max="14855" width="33.5703125" style="1" customWidth="1"/>
    <col min="14856" max="14856" width="18" style="1" customWidth="1"/>
    <col min="14857" max="14857" width="16.5703125" style="1" customWidth="1"/>
    <col min="14858" max="14858" width="30.7109375" style="1" customWidth="1"/>
    <col min="14859" max="14859" width="27.85546875" style="1" customWidth="1"/>
    <col min="14860" max="14860" width="27.28515625" style="1" customWidth="1"/>
    <col min="14861" max="14861" width="29.85546875" style="1" customWidth="1"/>
    <col min="14862" max="14862" width="12.5703125" style="1" customWidth="1"/>
    <col min="14863" max="14863" width="8.5703125" style="1" customWidth="1"/>
    <col min="14864" max="14864" width="6.85546875" style="1" customWidth="1"/>
    <col min="14865" max="14865" width="8.28515625" style="1" customWidth="1"/>
    <col min="14866" max="14866" width="6.42578125" style="1" customWidth="1"/>
    <col min="14867" max="14867" width="9.7109375" style="1" customWidth="1"/>
    <col min="14868" max="15106" width="9.140625" style="1"/>
    <col min="15107" max="15107" width="29.5703125" style="1" customWidth="1"/>
    <col min="15108" max="15108" width="52.85546875" style="1" customWidth="1"/>
    <col min="15109" max="15109" width="30.85546875" style="1" customWidth="1"/>
    <col min="15110" max="15111" width="33.5703125" style="1" customWidth="1"/>
    <col min="15112" max="15112" width="18" style="1" customWidth="1"/>
    <col min="15113" max="15113" width="16.5703125" style="1" customWidth="1"/>
    <col min="15114" max="15114" width="30.7109375" style="1" customWidth="1"/>
    <col min="15115" max="15115" width="27.85546875" style="1" customWidth="1"/>
    <col min="15116" max="15116" width="27.28515625" style="1" customWidth="1"/>
    <col min="15117" max="15117" width="29.85546875" style="1" customWidth="1"/>
    <col min="15118" max="15118" width="12.5703125" style="1" customWidth="1"/>
    <col min="15119" max="15119" width="8.5703125" style="1" customWidth="1"/>
    <col min="15120" max="15120" width="6.85546875" style="1" customWidth="1"/>
    <col min="15121" max="15121" width="8.28515625" style="1" customWidth="1"/>
    <col min="15122" max="15122" width="6.42578125" style="1" customWidth="1"/>
    <col min="15123" max="15123" width="9.7109375" style="1" customWidth="1"/>
    <col min="15124" max="15362" width="9.140625" style="1"/>
    <col min="15363" max="15363" width="29.5703125" style="1" customWidth="1"/>
    <col min="15364" max="15364" width="52.85546875" style="1" customWidth="1"/>
    <col min="15365" max="15365" width="30.85546875" style="1" customWidth="1"/>
    <col min="15366" max="15367" width="33.5703125" style="1" customWidth="1"/>
    <col min="15368" max="15368" width="18" style="1" customWidth="1"/>
    <col min="15369" max="15369" width="16.5703125" style="1" customWidth="1"/>
    <col min="15370" max="15370" width="30.7109375" style="1" customWidth="1"/>
    <col min="15371" max="15371" width="27.85546875" style="1" customWidth="1"/>
    <col min="15372" max="15372" width="27.28515625" style="1" customWidth="1"/>
    <col min="15373" max="15373" width="29.85546875" style="1" customWidth="1"/>
    <col min="15374" max="15374" width="12.5703125" style="1" customWidth="1"/>
    <col min="15375" max="15375" width="8.5703125" style="1" customWidth="1"/>
    <col min="15376" max="15376" width="6.85546875" style="1" customWidth="1"/>
    <col min="15377" max="15377" width="8.28515625" style="1" customWidth="1"/>
    <col min="15378" max="15378" width="6.42578125" style="1" customWidth="1"/>
    <col min="15379" max="15379" width="9.7109375" style="1" customWidth="1"/>
    <col min="15380" max="15618" width="9.140625" style="1"/>
    <col min="15619" max="15619" width="29.5703125" style="1" customWidth="1"/>
    <col min="15620" max="15620" width="52.85546875" style="1" customWidth="1"/>
    <col min="15621" max="15621" width="30.85546875" style="1" customWidth="1"/>
    <col min="15622" max="15623" width="33.5703125" style="1" customWidth="1"/>
    <col min="15624" max="15624" width="18" style="1" customWidth="1"/>
    <col min="15625" max="15625" width="16.5703125" style="1" customWidth="1"/>
    <col min="15626" max="15626" width="30.7109375" style="1" customWidth="1"/>
    <col min="15627" max="15627" width="27.85546875" style="1" customWidth="1"/>
    <col min="15628" max="15628" width="27.28515625" style="1" customWidth="1"/>
    <col min="15629" max="15629" width="29.85546875" style="1" customWidth="1"/>
    <col min="15630" max="15630" width="12.5703125" style="1" customWidth="1"/>
    <col min="15631" max="15631" width="8.5703125" style="1" customWidth="1"/>
    <col min="15632" max="15632" width="6.85546875" style="1" customWidth="1"/>
    <col min="15633" max="15633" width="8.28515625" style="1" customWidth="1"/>
    <col min="15634" max="15634" width="6.42578125" style="1" customWidth="1"/>
    <col min="15635" max="15635" width="9.7109375" style="1" customWidth="1"/>
    <col min="15636" max="15874" width="9.140625" style="1"/>
    <col min="15875" max="15875" width="29.5703125" style="1" customWidth="1"/>
    <col min="15876" max="15876" width="52.85546875" style="1" customWidth="1"/>
    <col min="15877" max="15877" width="30.85546875" style="1" customWidth="1"/>
    <col min="15878" max="15879" width="33.5703125" style="1" customWidth="1"/>
    <col min="15880" max="15880" width="18" style="1" customWidth="1"/>
    <col min="15881" max="15881" width="16.5703125" style="1" customWidth="1"/>
    <col min="15882" max="15882" width="30.7109375" style="1" customWidth="1"/>
    <col min="15883" max="15883" width="27.85546875" style="1" customWidth="1"/>
    <col min="15884" max="15884" width="27.28515625" style="1" customWidth="1"/>
    <col min="15885" max="15885" width="29.85546875" style="1" customWidth="1"/>
    <col min="15886" max="15886" width="12.5703125" style="1" customWidth="1"/>
    <col min="15887" max="15887" width="8.5703125" style="1" customWidth="1"/>
    <col min="15888" max="15888" width="6.85546875" style="1" customWidth="1"/>
    <col min="15889" max="15889" width="8.28515625" style="1" customWidth="1"/>
    <col min="15890" max="15890" width="6.42578125" style="1" customWidth="1"/>
    <col min="15891" max="15891" width="9.7109375" style="1" customWidth="1"/>
    <col min="15892" max="16130" width="9.140625" style="1"/>
    <col min="16131" max="16131" width="29.5703125" style="1" customWidth="1"/>
    <col min="16132" max="16132" width="52.85546875" style="1" customWidth="1"/>
    <col min="16133" max="16133" width="30.85546875" style="1" customWidth="1"/>
    <col min="16134" max="16135" width="33.5703125" style="1" customWidth="1"/>
    <col min="16136" max="16136" width="18" style="1" customWidth="1"/>
    <col min="16137" max="16137" width="16.5703125" style="1" customWidth="1"/>
    <col min="16138" max="16138" width="30.7109375" style="1" customWidth="1"/>
    <col min="16139" max="16139" width="27.85546875" style="1" customWidth="1"/>
    <col min="16140" max="16140" width="27.28515625" style="1" customWidth="1"/>
    <col min="16141" max="16141" width="29.85546875" style="1" customWidth="1"/>
    <col min="16142" max="16142" width="12.5703125" style="1" customWidth="1"/>
    <col min="16143" max="16143" width="8.5703125" style="1" customWidth="1"/>
    <col min="16144" max="16144" width="6.85546875" style="1" customWidth="1"/>
    <col min="16145" max="16145" width="8.28515625" style="1" customWidth="1"/>
    <col min="16146" max="16146" width="6.42578125" style="1" customWidth="1"/>
    <col min="16147" max="16147" width="9.7109375" style="1" customWidth="1"/>
    <col min="16148" max="16384" width="9.140625" style="1"/>
  </cols>
  <sheetData>
    <row r="1" spans="2:17" x14ac:dyDescent="0.25">
      <c r="B1" s="17"/>
      <c r="C1" s="1"/>
      <c r="D1" s="1"/>
      <c r="E1" s="17"/>
      <c r="G1" s="1"/>
      <c r="H1" s="17"/>
      <c r="I1" s="17"/>
      <c r="J1" s="1"/>
      <c r="K1" s="1"/>
      <c r="L1" s="1"/>
      <c r="M1" s="1"/>
      <c r="N1" s="1"/>
      <c r="O1" s="1"/>
      <c r="P1" s="28"/>
      <c r="Q1" s="1"/>
    </row>
    <row r="2" spans="2:17" x14ac:dyDescent="0.25">
      <c r="B2" s="17"/>
      <c r="C2" s="1"/>
      <c r="D2" s="1"/>
      <c r="E2" s="17"/>
      <c r="G2" s="1"/>
      <c r="H2" s="17"/>
      <c r="I2" s="17"/>
      <c r="J2" s="1"/>
      <c r="K2" s="1"/>
      <c r="L2" s="1"/>
      <c r="M2" s="1"/>
      <c r="N2" s="1"/>
      <c r="O2" s="1"/>
      <c r="P2" s="28"/>
      <c r="Q2" s="1"/>
    </row>
    <row r="3" spans="2:17" x14ac:dyDescent="0.25">
      <c r="B3" s="17"/>
      <c r="C3" s="1"/>
      <c r="D3" s="1"/>
      <c r="E3" s="17"/>
      <c r="G3" s="1"/>
      <c r="H3" s="17"/>
      <c r="I3" s="17"/>
      <c r="J3" s="1"/>
      <c r="K3" s="1"/>
      <c r="L3" s="1"/>
      <c r="M3" s="1"/>
      <c r="N3" s="1"/>
      <c r="O3" s="1"/>
      <c r="P3" s="28"/>
      <c r="Q3" s="1"/>
    </row>
    <row r="4" spans="2:17" x14ac:dyDescent="0.25">
      <c r="B4" s="17"/>
      <c r="C4" s="1"/>
      <c r="D4" s="1"/>
      <c r="E4" s="17"/>
      <c r="G4" s="1"/>
      <c r="H4" s="17"/>
      <c r="I4" s="17"/>
      <c r="J4" s="1"/>
      <c r="K4" s="1"/>
      <c r="L4" s="1"/>
      <c r="M4" s="1"/>
      <c r="N4" s="1"/>
      <c r="O4" s="1"/>
      <c r="P4" s="28"/>
      <c r="Q4" s="1"/>
    </row>
    <row r="5" spans="2:17" x14ac:dyDescent="0.25">
      <c r="B5" s="17"/>
      <c r="C5" s="1"/>
      <c r="D5" s="1"/>
      <c r="E5" s="17"/>
      <c r="G5" s="1"/>
      <c r="H5" s="17"/>
      <c r="I5" s="17"/>
      <c r="J5" s="1"/>
      <c r="K5" s="1"/>
      <c r="L5" s="1"/>
      <c r="M5" s="1"/>
      <c r="N5" s="1"/>
      <c r="O5" s="1"/>
      <c r="P5" s="28"/>
      <c r="Q5" s="1"/>
    </row>
    <row r="6" spans="2:17" x14ac:dyDescent="0.25">
      <c r="B6" s="17"/>
      <c r="C6" s="1"/>
      <c r="D6" s="1"/>
      <c r="E6" s="17"/>
      <c r="G6" s="1"/>
      <c r="H6" s="17"/>
      <c r="I6" s="17"/>
      <c r="J6" s="1"/>
      <c r="K6" s="1"/>
      <c r="L6" s="1"/>
      <c r="M6" s="1"/>
      <c r="N6" s="1"/>
      <c r="O6" s="1"/>
      <c r="P6" s="28"/>
      <c r="Q6" s="1"/>
    </row>
    <row r="7" spans="2:17" x14ac:dyDescent="0.25">
      <c r="B7" s="17"/>
      <c r="C7" s="1"/>
      <c r="D7" s="1"/>
      <c r="E7" s="17"/>
      <c r="G7" s="1"/>
      <c r="H7" s="17"/>
      <c r="I7" s="17"/>
      <c r="J7" s="1"/>
      <c r="K7" s="1"/>
      <c r="L7" s="1"/>
      <c r="M7" s="1"/>
      <c r="N7" s="1"/>
      <c r="O7" s="1"/>
      <c r="P7" s="28"/>
      <c r="Q7" s="1"/>
    </row>
    <row r="8" spans="2:17" x14ac:dyDescent="0.25">
      <c r="B8" s="17"/>
      <c r="C8" s="1"/>
      <c r="D8" s="1"/>
      <c r="E8" s="17"/>
      <c r="G8" s="1"/>
      <c r="H8" s="17"/>
      <c r="I8" s="17"/>
      <c r="J8" s="1"/>
      <c r="K8" s="1"/>
      <c r="L8" s="1"/>
      <c r="M8" s="1"/>
      <c r="N8" s="1"/>
      <c r="O8" s="1"/>
      <c r="P8" s="28"/>
      <c r="Q8" s="1"/>
    </row>
    <row r="9" spans="2:17" x14ac:dyDescent="0.25">
      <c r="B9" s="17"/>
      <c r="C9" s="1"/>
      <c r="D9" s="1"/>
      <c r="E9" s="17"/>
      <c r="G9" s="1"/>
      <c r="H9" s="17"/>
      <c r="I9" s="17"/>
      <c r="J9" s="1"/>
      <c r="K9" s="1"/>
      <c r="L9" s="1"/>
      <c r="M9" s="1"/>
      <c r="N9" s="1"/>
      <c r="O9" s="1"/>
      <c r="P9" s="28"/>
      <c r="Q9" s="1"/>
    </row>
    <row r="10" spans="2:17" x14ac:dyDescent="0.25">
      <c r="B10" s="17"/>
      <c r="C10" s="1"/>
      <c r="D10" s="1"/>
      <c r="E10" s="17"/>
      <c r="G10" s="1"/>
      <c r="H10" s="17"/>
      <c r="I10" s="17"/>
      <c r="J10" s="1"/>
      <c r="K10" s="1"/>
      <c r="L10" s="1"/>
      <c r="M10" s="1"/>
      <c r="N10" s="1"/>
      <c r="O10" s="1"/>
      <c r="P10" s="28"/>
      <c r="Q10" s="1"/>
    </row>
    <row r="11" spans="2:17" x14ac:dyDescent="0.25">
      <c r="B11" s="17"/>
      <c r="C11" s="1"/>
      <c r="D11" s="1"/>
      <c r="E11" s="17"/>
      <c r="G11" s="1"/>
      <c r="H11" s="17"/>
      <c r="I11" s="17"/>
      <c r="J11" s="1"/>
      <c r="K11" s="1"/>
      <c r="L11" s="1"/>
      <c r="M11" s="1"/>
      <c r="N11" s="1"/>
      <c r="O11" s="1"/>
      <c r="P11" s="28"/>
      <c r="Q11" s="1"/>
    </row>
    <row r="12" spans="2:17" x14ac:dyDescent="0.25">
      <c r="B12" s="17"/>
      <c r="C12" s="1"/>
      <c r="D12" s="1"/>
      <c r="E12" s="17"/>
      <c r="G12" s="1"/>
      <c r="H12" s="17"/>
      <c r="I12" s="17"/>
      <c r="J12" s="1"/>
      <c r="K12" s="1"/>
      <c r="L12" s="1"/>
      <c r="M12" s="1"/>
      <c r="N12" s="1"/>
      <c r="O12" s="1"/>
      <c r="P12" s="28"/>
      <c r="Q12" s="1"/>
    </row>
    <row r="13" spans="2:17" x14ac:dyDescent="0.25">
      <c r="B13" s="17"/>
      <c r="C13" s="1"/>
      <c r="D13" s="1"/>
      <c r="E13" s="17"/>
      <c r="G13" s="1"/>
      <c r="H13" s="17"/>
      <c r="I13" s="17"/>
      <c r="J13" s="1"/>
      <c r="K13" s="1"/>
      <c r="L13" s="1"/>
      <c r="M13" s="1"/>
      <c r="N13" s="1"/>
      <c r="O13" s="1"/>
      <c r="P13" s="28"/>
      <c r="Q13" s="1"/>
    </row>
    <row r="14" spans="2:17" x14ac:dyDescent="0.25">
      <c r="B14" s="17"/>
      <c r="C14" s="1"/>
      <c r="D14" s="1"/>
      <c r="E14" s="17"/>
      <c r="G14" s="1"/>
      <c r="H14" s="17"/>
      <c r="I14" s="17"/>
      <c r="J14" s="1"/>
      <c r="K14" s="1"/>
      <c r="L14" s="1"/>
      <c r="M14" s="1"/>
      <c r="N14" s="1"/>
      <c r="O14" s="1"/>
      <c r="P14" s="28"/>
      <c r="Q14" s="1"/>
    </row>
    <row r="15" spans="2:17" x14ac:dyDescent="0.25">
      <c r="B15" s="17"/>
      <c r="C15" s="1"/>
      <c r="D15" s="1"/>
      <c r="E15" s="17"/>
      <c r="G15" s="1"/>
      <c r="H15" s="17"/>
      <c r="I15" s="17"/>
      <c r="J15" s="1"/>
      <c r="K15" s="1"/>
      <c r="L15" s="1"/>
      <c r="M15" s="1"/>
      <c r="N15" s="1"/>
      <c r="O15" s="1"/>
      <c r="P15" s="28"/>
      <c r="Q15" s="1"/>
    </row>
    <row r="16" spans="2:17" x14ac:dyDescent="0.25">
      <c r="B16" s="17"/>
      <c r="C16" s="1"/>
      <c r="D16" s="1"/>
      <c r="E16" s="17"/>
      <c r="G16" s="1"/>
      <c r="H16" s="17"/>
      <c r="I16" s="17"/>
      <c r="J16" s="1"/>
      <c r="K16" s="1"/>
      <c r="L16" s="1"/>
      <c r="M16" s="1"/>
      <c r="N16" s="1"/>
      <c r="O16" s="1"/>
      <c r="P16" s="28"/>
      <c r="Q16" s="1"/>
    </row>
    <row r="17" spans="2:19" x14ac:dyDescent="0.25">
      <c r="B17" s="17"/>
      <c r="C17" s="1"/>
      <c r="D17" s="1"/>
      <c r="E17" s="17"/>
      <c r="G17" s="1"/>
      <c r="H17" s="17"/>
      <c r="I17" s="17"/>
      <c r="J17" s="1"/>
      <c r="K17" s="1"/>
      <c r="L17" s="1"/>
      <c r="M17" s="1"/>
      <c r="N17" s="1"/>
      <c r="O17" s="1"/>
      <c r="P17" s="28"/>
      <c r="Q17" s="1"/>
    </row>
    <row r="18" spans="2:19" x14ac:dyDescent="0.25">
      <c r="B18" s="17"/>
      <c r="C18" s="1"/>
      <c r="D18" s="1"/>
      <c r="E18" s="17"/>
      <c r="G18" s="1"/>
      <c r="H18" s="17"/>
      <c r="I18" s="17"/>
      <c r="J18" s="1"/>
      <c r="K18" s="1"/>
      <c r="L18" s="1"/>
      <c r="M18" s="1"/>
      <c r="N18" s="1"/>
      <c r="O18" s="1"/>
      <c r="P18" s="28"/>
      <c r="Q18" s="1"/>
    </row>
    <row r="19" spans="2:19" ht="45" x14ac:dyDescent="0.25">
      <c r="B19" s="20" t="s">
        <v>19</v>
      </c>
      <c r="C19" s="21" t="s">
        <v>89</v>
      </c>
      <c r="D19" s="21" t="s">
        <v>20</v>
      </c>
      <c r="E19" s="21" t="s">
        <v>90</v>
      </c>
      <c r="F19" s="21" t="s">
        <v>21</v>
      </c>
      <c r="G19" s="21" t="s">
        <v>22</v>
      </c>
      <c r="H19" s="22" t="s">
        <v>23</v>
      </c>
      <c r="I19" s="22" t="s">
        <v>88</v>
      </c>
      <c r="J19" s="22" t="s">
        <v>24</v>
      </c>
      <c r="K19" s="74" t="s">
        <v>25</v>
      </c>
      <c r="L19" s="74" t="s">
        <v>26</v>
      </c>
      <c r="M19" s="74" t="s">
        <v>27</v>
      </c>
      <c r="N19" s="74" t="s">
        <v>28</v>
      </c>
      <c r="O19" s="34" t="s">
        <v>29</v>
      </c>
      <c r="P19" s="29" t="s">
        <v>102</v>
      </c>
      <c r="Q19" s="23" t="s">
        <v>30</v>
      </c>
      <c r="R19" s="35" t="s">
        <v>100</v>
      </c>
      <c r="S19" s="36">
        <f>P48</f>
        <v>0</v>
      </c>
    </row>
    <row r="20" spans="2:19" s="25" customFormat="1" ht="105" customHeight="1" x14ac:dyDescent="0.25">
      <c r="B20" s="40">
        <v>1</v>
      </c>
      <c r="C20" s="41" t="s">
        <v>31</v>
      </c>
      <c r="D20" s="42" t="s">
        <v>68</v>
      </c>
      <c r="E20" s="42" t="s">
        <v>91</v>
      </c>
      <c r="F20" s="42" t="s">
        <v>58</v>
      </c>
      <c r="G20" s="43">
        <v>0.05</v>
      </c>
      <c r="H20" s="40">
        <v>4</v>
      </c>
      <c r="I20" s="19">
        <v>500</v>
      </c>
      <c r="J20" s="44">
        <f>+H20*I20</f>
        <v>2000</v>
      </c>
      <c r="K20" s="45"/>
      <c r="L20" s="45"/>
      <c r="M20" s="45"/>
      <c r="N20" s="45"/>
      <c r="O20" s="44"/>
      <c r="P20" s="44">
        <f>+O20*H20</f>
        <v>0</v>
      </c>
      <c r="Q20" s="45"/>
      <c r="R20" s="46"/>
      <c r="S20" s="46"/>
    </row>
    <row r="21" spans="2:19" s="25" customFormat="1" ht="146.25" customHeight="1" x14ac:dyDescent="0.25">
      <c r="B21" s="40">
        <v>1</v>
      </c>
      <c r="C21" s="41" t="s">
        <v>32</v>
      </c>
      <c r="D21" s="42" t="s">
        <v>122</v>
      </c>
      <c r="E21" s="42"/>
      <c r="F21" s="42" t="s">
        <v>59</v>
      </c>
      <c r="G21" s="43">
        <v>0.05</v>
      </c>
      <c r="H21" s="40">
        <v>22</v>
      </c>
      <c r="I21" s="18">
        <v>1110</v>
      </c>
      <c r="J21" s="44">
        <f t="shared" ref="J21:J47" si="0">+H21*I21</f>
        <v>24420</v>
      </c>
      <c r="K21" s="45"/>
      <c r="L21" s="45"/>
      <c r="M21" s="45"/>
      <c r="N21" s="45"/>
      <c r="O21" s="44"/>
      <c r="P21" s="44">
        <f t="shared" ref="P21:P46" si="1">+O21*H21</f>
        <v>0</v>
      </c>
      <c r="Q21" s="45"/>
      <c r="R21" s="46"/>
      <c r="S21" s="46"/>
    </row>
    <row r="22" spans="2:19" s="25" customFormat="1" ht="170.25" customHeight="1" x14ac:dyDescent="0.25">
      <c r="B22" s="40">
        <v>1</v>
      </c>
      <c r="C22" s="41" t="s">
        <v>33</v>
      </c>
      <c r="D22" s="42" t="s">
        <v>123</v>
      </c>
      <c r="E22" s="42"/>
      <c r="F22" s="42" t="s">
        <v>59</v>
      </c>
      <c r="G22" s="43">
        <v>0.05</v>
      </c>
      <c r="H22" s="40">
        <v>22</v>
      </c>
      <c r="I22" s="18">
        <v>1241</v>
      </c>
      <c r="J22" s="44">
        <f t="shared" si="0"/>
        <v>27302</v>
      </c>
      <c r="K22" s="45"/>
      <c r="L22" s="45"/>
      <c r="M22" s="45"/>
      <c r="N22" s="45"/>
      <c r="O22" s="44"/>
      <c r="P22" s="44">
        <f t="shared" si="1"/>
        <v>0</v>
      </c>
      <c r="Q22" s="45"/>
      <c r="R22" s="46"/>
      <c r="S22" s="46"/>
    </row>
    <row r="23" spans="2:19" s="25" customFormat="1" ht="108.75" customHeight="1" x14ac:dyDescent="0.25">
      <c r="B23" s="40">
        <v>1</v>
      </c>
      <c r="C23" s="41" t="s">
        <v>34</v>
      </c>
      <c r="D23" s="42" t="s">
        <v>69</v>
      </c>
      <c r="E23" s="42" t="s">
        <v>92</v>
      </c>
      <c r="F23" s="42" t="s">
        <v>103</v>
      </c>
      <c r="G23" s="43">
        <v>0.05</v>
      </c>
      <c r="H23" s="40">
        <v>19</v>
      </c>
      <c r="I23" s="18">
        <v>390</v>
      </c>
      <c r="J23" s="44">
        <f t="shared" si="0"/>
        <v>7410</v>
      </c>
      <c r="K23" s="45"/>
      <c r="L23" s="45"/>
      <c r="M23" s="45"/>
      <c r="N23" s="45"/>
      <c r="O23" s="44"/>
      <c r="P23" s="44">
        <f t="shared" si="1"/>
        <v>0</v>
      </c>
      <c r="Q23" s="45"/>
      <c r="R23" s="46"/>
      <c r="S23" s="46"/>
    </row>
    <row r="24" spans="2:19" s="25" customFormat="1" ht="60.75" customHeight="1" x14ac:dyDescent="0.25">
      <c r="B24" s="40">
        <v>1</v>
      </c>
      <c r="C24" s="41" t="s">
        <v>35</v>
      </c>
      <c r="D24" s="42" t="s">
        <v>70</v>
      </c>
      <c r="E24" s="42" t="s">
        <v>92</v>
      </c>
      <c r="F24" s="42" t="s">
        <v>60</v>
      </c>
      <c r="G24" s="43">
        <v>0.05</v>
      </c>
      <c r="H24" s="40">
        <v>3</v>
      </c>
      <c r="I24" s="19">
        <v>130</v>
      </c>
      <c r="J24" s="44">
        <f t="shared" si="0"/>
        <v>390</v>
      </c>
      <c r="K24" s="45"/>
      <c r="L24" s="45"/>
      <c r="M24" s="45"/>
      <c r="N24" s="45"/>
      <c r="O24" s="44"/>
      <c r="P24" s="44">
        <f t="shared" si="1"/>
        <v>0</v>
      </c>
      <c r="Q24" s="45"/>
      <c r="R24" s="46"/>
      <c r="S24" s="46"/>
    </row>
    <row r="25" spans="2:19" s="25" customFormat="1" ht="194.25" customHeight="1" x14ac:dyDescent="0.25">
      <c r="B25" s="40">
        <v>1</v>
      </c>
      <c r="C25" s="41" t="s">
        <v>36</v>
      </c>
      <c r="D25" s="42" t="s">
        <v>71</v>
      </c>
      <c r="E25" s="42"/>
      <c r="F25" s="42" t="s">
        <v>61</v>
      </c>
      <c r="G25" s="43">
        <v>0.05</v>
      </c>
      <c r="H25" s="40">
        <v>6</v>
      </c>
      <c r="I25" s="18">
        <v>1500</v>
      </c>
      <c r="J25" s="44">
        <f t="shared" si="0"/>
        <v>9000</v>
      </c>
      <c r="K25" s="45"/>
      <c r="L25" s="45"/>
      <c r="M25" s="45"/>
      <c r="N25" s="45"/>
      <c r="O25" s="44"/>
      <c r="P25" s="44">
        <f t="shared" si="1"/>
        <v>0</v>
      </c>
      <c r="Q25" s="45"/>
      <c r="R25" s="46"/>
      <c r="S25" s="46"/>
    </row>
    <row r="26" spans="2:19" s="25" customFormat="1" ht="191.25" customHeight="1" x14ac:dyDescent="0.25">
      <c r="B26" s="40">
        <v>1</v>
      </c>
      <c r="C26" s="41" t="s">
        <v>37</v>
      </c>
      <c r="D26" s="42" t="s">
        <v>72</v>
      </c>
      <c r="E26" s="42"/>
      <c r="F26" s="42" t="s">
        <v>61</v>
      </c>
      <c r="G26" s="43">
        <v>0.05</v>
      </c>
      <c r="H26" s="40">
        <v>50</v>
      </c>
      <c r="I26" s="18">
        <v>1600</v>
      </c>
      <c r="J26" s="44">
        <f t="shared" si="0"/>
        <v>80000</v>
      </c>
      <c r="K26" s="45"/>
      <c r="L26" s="45"/>
      <c r="M26" s="45"/>
      <c r="N26" s="45"/>
      <c r="O26" s="44"/>
      <c r="P26" s="44">
        <f t="shared" si="1"/>
        <v>0</v>
      </c>
      <c r="Q26" s="45"/>
      <c r="R26" s="46"/>
      <c r="S26" s="46"/>
    </row>
    <row r="27" spans="2:19" s="25" customFormat="1" ht="120" customHeight="1" x14ac:dyDescent="0.25">
      <c r="B27" s="40">
        <v>1</v>
      </c>
      <c r="C27" s="41" t="s">
        <v>38</v>
      </c>
      <c r="D27" s="42" t="s">
        <v>73</v>
      </c>
      <c r="E27" s="42" t="s">
        <v>93</v>
      </c>
      <c r="F27" s="42" t="s">
        <v>62</v>
      </c>
      <c r="G27" s="43">
        <v>0.05</v>
      </c>
      <c r="H27" s="40">
        <v>44</v>
      </c>
      <c r="I27" s="18">
        <v>380</v>
      </c>
      <c r="J27" s="44">
        <f t="shared" si="0"/>
        <v>16720</v>
      </c>
      <c r="K27" s="45"/>
      <c r="L27" s="45"/>
      <c r="M27" s="45"/>
      <c r="N27" s="45"/>
      <c r="O27" s="44"/>
      <c r="P27" s="44">
        <f t="shared" si="1"/>
        <v>0</v>
      </c>
      <c r="Q27" s="45"/>
      <c r="R27" s="46"/>
      <c r="S27" s="46"/>
    </row>
    <row r="28" spans="2:19" s="25" customFormat="1" ht="90.75" customHeight="1" x14ac:dyDescent="0.25">
      <c r="B28" s="40">
        <v>1</v>
      </c>
      <c r="C28" s="41" t="s">
        <v>39</v>
      </c>
      <c r="D28" s="42" t="s">
        <v>74</v>
      </c>
      <c r="E28" s="42"/>
      <c r="F28" s="42" t="s">
        <v>63</v>
      </c>
      <c r="G28" s="43">
        <v>0.05</v>
      </c>
      <c r="H28" s="40">
        <v>71</v>
      </c>
      <c r="I28" s="18">
        <v>280</v>
      </c>
      <c r="J28" s="44">
        <f t="shared" si="0"/>
        <v>19880</v>
      </c>
      <c r="K28" s="45"/>
      <c r="L28" s="45"/>
      <c r="M28" s="45"/>
      <c r="N28" s="45"/>
      <c r="O28" s="44"/>
      <c r="P28" s="44">
        <f t="shared" si="1"/>
        <v>0</v>
      </c>
      <c r="Q28" s="45"/>
      <c r="R28" s="46"/>
      <c r="S28" s="46"/>
    </row>
    <row r="29" spans="2:19" s="25" customFormat="1" ht="122.25" customHeight="1" x14ac:dyDescent="0.25">
      <c r="B29" s="40">
        <v>1</v>
      </c>
      <c r="C29" s="41" t="s">
        <v>40</v>
      </c>
      <c r="D29" s="42" t="s">
        <v>76</v>
      </c>
      <c r="E29" s="42" t="s">
        <v>97</v>
      </c>
      <c r="F29" s="42" t="s">
        <v>64</v>
      </c>
      <c r="G29" s="43">
        <v>0.05</v>
      </c>
      <c r="H29" s="16">
        <v>13</v>
      </c>
      <c r="I29" s="19">
        <v>200</v>
      </c>
      <c r="J29" s="44">
        <f t="shared" si="0"/>
        <v>2600</v>
      </c>
      <c r="K29" s="45"/>
      <c r="L29" s="45"/>
      <c r="M29" s="45"/>
      <c r="N29" s="45"/>
      <c r="O29" s="44"/>
      <c r="P29" s="44">
        <f t="shared" si="1"/>
        <v>0</v>
      </c>
      <c r="Q29" s="45"/>
      <c r="R29" s="46"/>
      <c r="S29" s="46"/>
    </row>
    <row r="30" spans="2:19" s="25" customFormat="1" ht="132" customHeight="1" x14ac:dyDescent="0.25">
      <c r="B30" s="40">
        <v>1</v>
      </c>
      <c r="C30" s="41" t="s">
        <v>75</v>
      </c>
      <c r="D30" s="42" t="s">
        <v>77</v>
      </c>
      <c r="E30" s="42"/>
      <c r="F30" s="42" t="s">
        <v>104</v>
      </c>
      <c r="G30" s="43">
        <v>0.05</v>
      </c>
      <c r="H30" s="40">
        <v>16</v>
      </c>
      <c r="I30" s="19">
        <v>734</v>
      </c>
      <c r="J30" s="44">
        <f t="shared" si="0"/>
        <v>11744</v>
      </c>
      <c r="K30" s="45"/>
      <c r="L30" s="45"/>
      <c r="M30" s="45"/>
      <c r="N30" s="45"/>
      <c r="O30" s="44"/>
      <c r="P30" s="44">
        <f t="shared" si="1"/>
        <v>0</v>
      </c>
      <c r="Q30" s="45"/>
      <c r="R30" s="46"/>
      <c r="S30" s="46"/>
    </row>
    <row r="31" spans="2:19" s="25" customFormat="1" ht="42.75" customHeight="1" x14ac:dyDescent="0.25">
      <c r="B31" s="40">
        <v>1</v>
      </c>
      <c r="C31" s="41" t="s">
        <v>41</v>
      </c>
      <c r="D31" s="42" t="s">
        <v>78</v>
      </c>
      <c r="E31" s="42"/>
      <c r="F31" s="42" t="s">
        <v>65</v>
      </c>
      <c r="G31" s="43">
        <v>0.05</v>
      </c>
      <c r="H31" s="40">
        <v>2</v>
      </c>
      <c r="I31" s="47">
        <v>80</v>
      </c>
      <c r="J31" s="44">
        <f t="shared" si="0"/>
        <v>160</v>
      </c>
      <c r="K31" s="45"/>
      <c r="L31" s="45"/>
      <c r="M31" s="45"/>
      <c r="N31" s="45"/>
      <c r="O31" s="44"/>
      <c r="P31" s="44">
        <f t="shared" si="1"/>
        <v>0</v>
      </c>
      <c r="Q31" s="45"/>
      <c r="R31" s="46"/>
      <c r="S31" s="46"/>
    </row>
    <row r="32" spans="2:19" s="25" customFormat="1" ht="96.75" customHeight="1" x14ac:dyDescent="0.25">
      <c r="B32" s="40">
        <v>1</v>
      </c>
      <c r="C32" s="41" t="s">
        <v>42</v>
      </c>
      <c r="D32" s="42" t="s">
        <v>80</v>
      </c>
      <c r="E32" s="42"/>
      <c r="F32" s="42" t="s">
        <v>105</v>
      </c>
      <c r="G32" s="43">
        <v>0.05</v>
      </c>
      <c r="H32" s="40">
        <v>2</v>
      </c>
      <c r="I32" s="48">
        <v>1000</v>
      </c>
      <c r="J32" s="44">
        <f t="shared" si="0"/>
        <v>2000</v>
      </c>
      <c r="K32" s="45"/>
      <c r="L32" s="45"/>
      <c r="M32" s="45"/>
      <c r="N32" s="45"/>
      <c r="O32" s="44"/>
      <c r="P32" s="44">
        <f t="shared" si="1"/>
        <v>0</v>
      </c>
      <c r="Q32" s="45"/>
      <c r="R32" s="46"/>
      <c r="S32" s="46"/>
    </row>
    <row r="33" spans="2:19" s="25" customFormat="1" ht="342" customHeight="1" x14ac:dyDescent="0.25">
      <c r="B33" s="40">
        <v>1</v>
      </c>
      <c r="C33" s="41" t="s">
        <v>43</v>
      </c>
      <c r="D33" s="42" t="s">
        <v>81</v>
      </c>
      <c r="E33" s="49" t="s">
        <v>94</v>
      </c>
      <c r="F33" s="42" t="s">
        <v>106</v>
      </c>
      <c r="G33" s="43">
        <v>0.05</v>
      </c>
      <c r="H33" s="42">
        <v>58</v>
      </c>
      <c r="I33" s="40">
        <v>400</v>
      </c>
      <c r="J33" s="44">
        <f>400*58</f>
        <v>23200</v>
      </c>
      <c r="K33" s="45"/>
      <c r="L33" s="45"/>
      <c r="M33" s="45"/>
      <c r="N33" s="45"/>
      <c r="O33" s="44"/>
      <c r="P33" s="44">
        <f t="shared" si="1"/>
        <v>0</v>
      </c>
      <c r="Q33" s="45"/>
      <c r="R33" s="46"/>
      <c r="S33" s="46"/>
    </row>
    <row r="34" spans="2:19" s="25" customFormat="1" ht="97.5" customHeight="1" x14ac:dyDescent="0.25">
      <c r="B34" s="40">
        <v>1</v>
      </c>
      <c r="C34" s="41" t="s">
        <v>44</v>
      </c>
      <c r="D34" s="42" t="s">
        <v>79</v>
      </c>
      <c r="E34" s="42" t="s">
        <v>94</v>
      </c>
      <c r="F34" s="42" t="s">
        <v>107</v>
      </c>
      <c r="G34" s="43">
        <v>0.05</v>
      </c>
      <c r="H34" s="40">
        <v>3</v>
      </c>
      <c r="I34" s="40">
        <v>750</v>
      </c>
      <c r="J34" s="44">
        <f>750*3</f>
        <v>2250</v>
      </c>
      <c r="K34" s="45"/>
      <c r="L34" s="45"/>
      <c r="M34" s="45"/>
      <c r="N34" s="45"/>
      <c r="O34" s="44"/>
      <c r="P34" s="44">
        <f t="shared" si="1"/>
        <v>0</v>
      </c>
      <c r="Q34" s="45"/>
      <c r="R34" s="46"/>
      <c r="S34" s="46"/>
    </row>
    <row r="35" spans="2:19" s="25" customFormat="1" ht="69.75" customHeight="1" x14ac:dyDescent="0.25">
      <c r="B35" s="40">
        <v>1</v>
      </c>
      <c r="C35" s="41" t="s">
        <v>45</v>
      </c>
      <c r="D35" s="42" t="s">
        <v>117</v>
      </c>
      <c r="E35" s="24" t="s">
        <v>95</v>
      </c>
      <c r="F35" s="42" t="s">
        <v>108</v>
      </c>
      <c r="G35" s="43">
        <v>0.05</v>
      </c>
      <c r="H35" s="40">
        <v>5</v>
      </c>
      <c r="I35" s="19">
        <v>400</v>
      </c>
      <c r="J35" s="44">
        <f t="shared" si="0"/>
        <v>2000</v>
      </c>
      <c r="K35" s="45"/>
      <c r="L35" s="45"/>
      <c r="M35" s="45"/>
      <c r="N35" s="45"/>
      <c r="O35" s="44"/>
      <c r="P35" s="44">
        <f t="shared" si="1"/>
        <v>0</v>
      </c>
      <c r="Q35" s="45"/>
      <c r="R35" s="46"/>
      <c r="S35" s="46"/>
    </row>
    <row r="36" spans="2:19" s="25" customFormat="1" ht="73.5" customHeight="1" x14ac:dyDescent="0.25">
      <c r="B36" s="40">
        <v>1</v>
      </c>
      <c r="C36" s="41" t="s">
        <v>46</v>
      </c>
      <c r="D36" s="42" t="s">
        <v>118</v>
      </c>
      <c r="E36" s="24" t="s">
        <v>95</v>
      </c>
      <c r="F36" s="42" t="s">
        <v>109</v>
      </c>
      <c r="G36" s="43">
        <v>0.05</v>
      </c>
      <c r="H36" s="40">
        <v>6</v>
      </c>
      <c r="I36" s="19">
        <v>600</v>
      </c>
      <c r="J36" s="44">
        <f t="shared" si="0"/>
        <v>3600</v>
      </c>
      <c r="K36" s="45"/>
      <c r="L36" s="45"/>
      <c r="M36" s="45"/>
      <c r="N36" s="45"/>
      <c r="O36" s="44"/>
      <c r="P36" s="44">
        <f t="shared" si="1"/>
        <v>0</v>
      </c>
      <c r="Q36" s="45"/>
      <c r="R36" s="46"/>
      <c r="S36" s="46"/>
    </row>
    <row r="37" spans="2:19" s="25" customFormat="1" ht="85.5" customHeight="1" x14ac:dyDescent="0.25">
      <c r="B37" s="40">
        <v>1</v>
      </c>
      <c r="C37" s="41" t="s">
        <v>47</v>
      </c>
      <c r="D37" s="42" t="s">
        <v>82</v>
      </c>
      <c r="E37" s="42"/>
      <c r="F37" s="42" t="s">
        <v>115</v>
      </c>
      <c r="G37" s="43">
        <v>0.05</v>
      </c>
      <c r="H37" s="40">
        <v>2</v>
      </c>
      <c r="I37" s="19">
        <v>1000</v>
      </c>
      <c r="J37" s="44">
        <f t="shared" si="0"/>
        <v>2000</v>
      </c>
      <c r="K37" s="45"/>
      <c r="L37" s="45"/>
      <c r="M37" s="45"/>
      <c r="N37" s="45"/>
      <c r="O37" s="44"/>
      <c r="P37" s="44">
        <f t="shared" si="1"/>
        <v>0</v>
      </c>
      <c r="Q37" s="45"/>
      <c r="R37" s="46"/>
      <c r="S37" s="46"/>
    </row>
    <row r="38" spans="2:19" s="25" customFormat="1" ht="107.25" customHeight="1" x14ac:dyDescent="0.25">
      <c r="B38" s="40">
        <v>1</v>
      </c>
      <c r="C38" s="41" t="s">
        <v>48</v>
      </c>
      <c r="D38" s="42" t="s">
        <v>83</v>
      </c>
      <c r="E38" s="42"/>
      <c r="F38" s="42" t="s">
        <v>114</v>
      </c>
      <c r="G38" s="43">
        <v>0.05</v>
      </c>
      <c r="H38" s="40">
        <v>45</v>
      </c>
      <c r="I38" s="19">
        <v>600</v>
      </c>
      <c r="J38" s="44">
        <f t="shared" si="0"/>
        <v>27000</v>
      </c>
      <c r="K38" s="45"/>
      <c r="L38" s="45"/>
      <c r="M38" s="45"/>
      <c r="N38" s="45"/>
      <c r="O38" s="44"/>
      <c r="P38" s="44">
        <f t="shared" si="1"/>
        <v>0</v>
      </c>
      <c r="Q38" s="45"/>
      <c r="R38" s="46"/>
      <c r="S38" s="46"/>
    </row>
    <row r="39" spans="2:19" s="25" customFormat="1" ht="59.25" customHeight="1" x14ac:dyDescent="0.25">
      <c r="B39" s="40">
        <v>1</v>
      </c>
      <c r="C39" s="41" t="s">
        <v>49</v>
      </c>
      <c r="D39" s="42" t="s">
        <v>119</v>
      </c>
      <c r="E39" s="42"/>
      <c r="F39" s="42" t="s">
        <v>110</v>
      </c>
      <c r="G39" s="43">
        <v>0.05</v>
      </c>
      <c r="H39" s="40">
        <v>23</v>
      </c>
      <c r="I39" s="19">
        <v>300</v>
      </c>
      <c r="J39" s="44">
        <f t="shared" si="0"/>
        <v>6900</v>
      </c>
      <c r="K39" s="45"/>
      <c r="L39" s="45"/>
      <c r="M39" s="45"/>
      <c r="N39" s="45"/>
      <c r="O39" s="44"/>
      <c r="P39" s="44">
        <f t="shared" si="1"/>
        <v>0</v>
      </c>
      <c r="Q39" s="45"/>
      <c r="R39" s="46"/>
      <c r="S39" s="46"/>
    </row>
    <row r="40" spans="2:19" s="25" customFormat="1" ht="123.75" customHeight="1" x14ac:dyDescent="0.25">
      <c r="B40" s="40">
        <v>1</v>
      </c>
      <c r="C40" s="41" t="s">
        <v>50</v>
      </c>
      <c r="D40" s="42" t="s">
        <v>84</v>
      </c>
      <c r="E40" s="42"/>
      <c r="F40" s="42" t="s">
        <v>111</v>
      </c>
      <c r="G40" s="43">
        <v>0.05</v>
      </c>
      <c r="H40" s="40">
        <v>29</v>
      </c>
      <c r="I40" s="19">
        <v>650</v>
      </c>
      <c r="J40" s="44">
        <f t="shared" si="0"/>
        <v>18850</v>
      </c>
      <c r="K40" s="45"/>
      <c r="L40" s="45"/>
      <c r="M40" s="45"/>
      <c r="N40" s="45"/>
      <c r="O40" s="44"/>
      <c r="P40" s="44">
        <f t="shared" si="1"/>
        <v>0</v>
      </c>
      <c r="Q40" s="45"/>
      <c r="R40" s="46"/>
      <c r="S40" s="46"/>
    </row>
    <row r="41" spans="2:19" s="25" customFormat="1" ht="174" customHeight="1" x14ac:dyDescent="0.25">
      <c r="B41" s="40">
        <v>1</v>
      </c>
      <c r="C41" s="41" t="s">
        <v>51</v>
      </c>
      <c r="D41" s="42" t="s">
        <v>116</v>
      </c>
      <c r="E41" s="42" t="s">
        <v>94</v>
      </c>
      <c r="F41" s="42" t="s">
        <v>112</v>
      </c>
      <c r="G41" s="43">
        <v>0.05</v>
      </c>
      <c r="H41" s="40">
        <v>11</v>
      </c>
      <c r="I41" s="19">
        <v>1500</v>
      </c>
      <c r="J41" s="44">
        <f>1500*11</f>
        <v>16500</v>
      </c>
      <c r="K41" s="45"/>
      <c r="L41" s="45"/>
      <c r="M41" s="45"/>
      <c r="N41" s="45"/>
      <c r="O41" s="44"/>
      <c r="P41" s="44">
        <f t="shared" si="1"/>
        <v>0</v>
      </c>
      <c r="Q41" s="45"/>
      <c r="R41" s="46"/>
      <c r="S41" s="46"/>
    </row>
    <row r="42" spans="2:19" s="25" customFormat="1" ht="85.5" customHeight="1" x14ac:dyDescent="0.25">
      <c r="B42" s="40">
        <v>1</v>
      </c>
      <c r="C42" s="41" t="s">
        <v>52</v>
      </c>
      <c r="D42" s="42" t="s">
        <v>79</v>
      </c>
      <c r="E42" s="42" t="s">
        <v>93</v>
      </c>
      <c r="F42" s="42" t="s">
        <v>113</v>
      </c>
      <c r="G42" s="43">
        <v>0.05</v>
      </c>
      <c r="H42" s="40">
        <v>2</v>
      </c>
      <c r="I42" s="40">
        <v>450</v>
      </c>
      <c r="J42" s="44">
        <f>450*2</f>
        <v>900</v>
      </c>
      <c r="K42" s="45"/>
      <c r="L42" s="45"/>
      <c r="M42" s="45"/>
      <c r="N42" s="45"/>
      <c r="O42" s="44"/>
      <c r="P42" s="44">
        <f t="shared" si="1"/>
        <v>0</v>
      </c>
      <c r="Q42" s="45"/>
      <c r="R42" s="46"/>
      <c r="S42" s="46"/>
    </row>
    <row r="43" spans="2:19" s="25" customFormat="1" ht="154.5" customHeight="1" x14ac:dyDescent="0.25">
      <c r="B43" s="40">
        <v>1</v>
      </c>
      <c r="C43" s="41" t="s">
        <v>53</v>
      </c>
      <c r="D43" s="42" t="s">
        <v>85</v>
      </c>
      <c r="E43" s="42" t="s">
        <v>98</v>
      </c>
      <c r="F43" s="42" t="s">
        <v>104</v>
      </c>
      <c r="G43" s="43">
        <v>0.05</v>
      </c>
      <c r="H43" s="40">
        <v>16</v>
      </c>
      <c r="I43" s="18">
        <v>1855</v>
      </c>
      <c r="J43" s="44">
        <f t="shared" si="0"/>
        <v>29680</v>
      </c>
      <c r="K43" s="45"/>
      <c r="L43" s="45"/>
      <c r="M43" s="45"/>
      <c r="N43" s="45"/>
      <c r="O43" s="44"/>
      <c r="P43" s="44">
        <f t="shared" si="1"/>
        <v>0</v>
      </c>
      <c r="Q43" s="45"/>
      <c r="R43" s="46"/>
      <c r="S43" s="46"/>
    </row>
    <row r="44" spans="2:19" s="25" customFormat="1" ht="150" customHeight="1" x14ac:dyDescent="0.25">
      <c r="B44" s="40">
        <v>1</v>
      </c>
      <c r="C44" s="41" t="s">
        <v>54</v>
      </c>
      <c r="D44" s="42" t="s">
        <v>120</v>
      </c>
      <c r="E44" s="42" t="s">
        <v>98</v>
      </c>
      <c r="F44" s="42" t="s">
        <v>104</v>
      </c>
      <c r="G44" s="43">
        <v>0.05</v>
      </c>
      <c r="H44" s="40">
        <v>35</v>
      </c>
      <c r="I44" s="18">
        <v>1044</v>
      </c>
      <c r="J44" s="44">
        <f t="shared" si="0"/>
        <v>36540</v>
      </c>
      <c r="K44" s="45"/>
      <c r="L44" s="45"/>
      <c r="M44" s="45"/>
      <c r="N44" s="45"/>
      <c r="O44" s="44"/>
      <c r="P44" s="44">
        <f t="shared" si="1"/>
        <v>0</v>
      </c>
      <c r="Q44" s="45"/>
      <c r="R44" s="46"/>
      <c r="S44" s="46"/>
    </row>
    <row r="45" spans="2:19" s="25" customFormat="1" ht="139.5" customHeight="1" x14ac:dyDescent="0.25">
      <c r="B45" s="40">
        <v>1</v>
      </c>
      <c r="C45" s="41" t="s">
        <v>55</v>
      </c>
      <c r="D45" s="42" t="s">
        <v>121</v>
      </c>
      <c r="E45" s="42"/>
      <c r="F45" s="42" t="s">
        <v>104</v>
      </c>
      <c r="G45" s="43">
        <v>0.05</v>
      </c>
      <c r="H45" s="40">
        <v>2</v>
      </c>
      <c r="I45" s="40">
        <v>136</v>
      </c>
      <c r="J45" s="44">
        <f t="shared" si="0"/>
        <v>272</v>
      </c>
      <c r="K45" s="45"/>
      <c r="L45" s="45"/>
      <c r="M45" s="45"/>
      <c r="N45" s="45"/>
      <c r="O45" s="44"/>
      <c r="P45" s="44">
        <f t="shared" si="1"/>
        <v>0</v>
      </c>
      <c r="Q45" s="45"/>
      <c r="R45" s="46"/>
      <c r="S45" s="46"/>
    </row>
    <row r="46" spans="2:19" s="25" customFormat="1" ht="86.25" customHeight="1" x14ac:dyDescent="0.25">
      <c r="B46" s="40">
        <v>1</v>
      </c>
      <c r="C46" s="41" t="s">
        <v>56</v>
      </c>
      <c r="D46" s="42" t="s">
        <v>86</v>
      </c>
      <c r="E46" s="12" t="s">
        <v>96</v>
      </c>
      <c r="F46" s="42" t="s">
        <v>66</v>
      </c>
      <c r="G46" s="43">
        <v>0.05</v>
      </c>
      <c r="H46" s="40">
        <v>8</v>
      </c>
      <c r="I46" s="19">
        <v>300</v>
      </c>
      <c r="J46" s="44">
        <f t="shared" si="0"/>
        <v>2400</v>
      </c>
      <c r="K46" s="45"/>
      <c r="L46" s="45"/>
      <c r="M46" s="45"/>
      <c r="N46" s="45"/>
      <c r="O46" s="44"/>
      <c r="P46" s="44">
        <f t="shared" si="1"/>
        <v>0</v>
      </c>
      <c r="Q46" s="45"/>
      <c r="R46" s="46"/>
      <c r="S46" s="46"/>
    </row>
    <row r="47" spans="2:19" s="25" customFormat="1" ht="51" customHeight="1" x14ac:dyDescent="0.25">
      <c r="B47" s="40">
        <v>1</v>
      </c>
      <c r="C47" s="41" t="s">
        <v>57</v>
      </c>
      <c r="D47" s="42" t="s">
        <v>87</v>
      </c>
      <c r="E47" s="42"/>
      <c r="F47" s="42" t="s">
        <v>67</v>
      </c>
      <c r="G47" s="43">
        <v>0.05</v>
      </c>
      <c r="H47" s="40">
        <v>1</v>
      </c>
      <c r="I47" s="19">
        <v>400</v>
      </c>
      <c r="J47" s="44">
        <f t="shared" si="0"/>
        <v>400</v>
      </c>
      <c r="K47" s="45"/>
      <c r="L47" s="45"/>
      <c r="M47" s="45"/>
      <c r="N47" s="45"/>
      <c r="O47" s="44"/>
      <c r="P47" s="44">
        <f>+O47*H47</f>
        <v>0</v>
      </c>
      <c r="Q47" s="45"/>
      <c r="R47" s="46"/>
      <c r="S47" s="46"/>
    </row>
    <row r="48" spans="2:19" s="27" customFormat="1" x14ac:dyDescent="0.25">
      <c r="B48" s="50" t="s">
        <v>99</v>
      </c>
      <c r="C48" s="51"/>
      <c r="D48" s="51"/>
      <c r="E48" s="50"/>
      <c r="F48" s="52"/>
      <c r="G48" s="51"/>
      <c r="H48" s="50"/>
      <c r="I48" s="50"/>
      <c r="J48" s="53">
        <f>SUM(J20:J47)</f>
        <v>376118</v>
      </c>
      <c r="K48" s="51"/>
      <c r="L48" s="51"/>
      <c r="M48" s="51"/>
      <c r="N48" s="51"/>
      <c r="O48" s="51"/>
      <c r="P48" s="54">
        <f>SUM(P20:P47)</f>
        <v>0</v>
      </c>
      <c r="Q48" s="51"/>
      <c r="R48" s="55" t="s">
        <v>100</v>
      </c>
      <c r="S48" s="56"/>
    </row>
    <row r="50" spans="5:16" x14ac:dyDescent="0.25">
      <c r="E50" s="1"/>
    </row>
    <row r="51" spans="5:16" ht="75" x14ac:dyDescent="0.25">
      <c r="O51" s="37" t="s">
        <v>124</v>
      </c>
      <c r="P51" s="38">
        <f>+(J48-P48)/J48</f>
        <v>1</v>
      </c>
    </row>
    <row r="52" spans="5:16" ht="102.75" customHeight="1" x14ac:dyDescent="0.25">
      <c r="O52" s="76"/>
      <c r="P52" s="39" t="s">
        <v>125</v>
      </c>
    </row>
    <row r="62" spans="5:16" x14ac:dyDescent="0.25">
      <c r="P62" s="75"/>
    </row>
    <row r="78" spans="2:8" ht="15.75" thickBot="1" x14ac:dyDescent="0.3"/>
    <row r="79" spans="2:8" ht="16.5" thickBot="1" x14ac:dyDescent="0.3">
      <c r="B79" s="65" t="s">
        <v>17</v>
      </c>
      <c r="C79" s="66"/>
      <c r="D79" s="66"/>
      <c r="E79" s="66"/>
      <c r="F79" s="66"/>
      <c r="G79" s="66"/>
      <c r="H79" s="67"/>
    </row>
    <row r="80" spans="2:8" ht="16.5" thickBot="1" x14ac:dyDescent="0.3">
      <c r="B80" s="2" t="s">
        <v>0</v>
      </c>
      <c r="C80" s="3" t="s">
        <v>1</v>
      </c>
      <c r="D80" s="3" t="s">
        <v>2</v>
      </c>
      <c r="E80" s="4" t="s">
        <v>3</v>
      </c>
      <c r="F80" s="3"/>
      <c r="G80" s="3" t="s">
        <v>4</v>
      </c>
      <c r="H80" s="68"/>
    </row>
    <row r="81" spans="2:8" ht="16.5" thickBot="1" x14ac:dyDescent="0.3">
      <c r="B81" s="5"/>
      <c r="C81" s="6"/>
      <c r="D81" s="6"/>
      <c r="E81" s="6"/>
      <c r="F81" s="6"/>
      <c r="G81" s="6" t="s">
        <v>5</v>
      </c>
      <c r="H81" s="69"/>
    </row>
    <row r="82" spans="2:8" ht="16.5" thickBot="1" x14ac:dyDescent="0.3">
      <c r="B82" s="5"/>
      <c r="C82" s="6"/>
      <c r="D82" s="6"/>
      <c r="E82" s="6"/>
      <c r="F82" s="6"/>
      <c r="G82" s="6" t="s">
        <v>5</v>
      </c>
      <c r="H82" s="69"/>
    </row>
    <row r="83" spans="2:8" ht="16.5" thickBot="1" x14ac:dyDescent="0.3">
      <c r="B83" s="5"/>
      <c r="C83" s="6"/>
      <c r="D83" s="6"/>
      <c r="E83" s="6"/>
      <c r="F83" s="6"/>
      <c r="G83" s="6" t="s">
        <v>5</v>
      </c>
      <c r="H83" s="70"/>
    </row>
    <row r="84" spans="2:8" ht="16.5" thickBot="1" x14ac:dyDescent="0.3">
      <c r="B84" s="71" t="s">
        <v>6</v>
      </c>
      <c r="C84" s="72"/>
      <c r="D84" s="72"/>
      <c r="E84" s="72"/>
      <c r="F84" s="72"/>
      <c r="G84" s="73"/>
      <c r="H84" s="7" t="s">
        <v>5</v>
      </c>
    </row>
    <row r="92" spans="2:8" ht="15.75" thickBot="1" x14ac:dyDescent="0.3"/>
    <row r="93" spans="2:8" ht="16.5" thickBot="1" x14ac:dyDescent="0.3">
      <c r="B93" s="65" t="s">
        <v>18</v>
      </c>
      <c r="C93" s="66"/>
      <c r="D93" s="66"/>
      <c r="E93" s="66"/>
      <c r="F93" s="66"/>
      <c r="G93" s="67"/>
    </row>
    <row r="94" spans="2:8" ht="16.5" thickBot="1" x14ac:dyDescent="0.3">
      <c r="B94" s="61" t="s">
        <v>7</v>
      </c>
      <c r="C94" s="62"/>
      <c r="D94" s="62"/>
      <c r="E94" s="62"/>
      <c r="F94" s="32"/>
      <c r="G94" s="8" t="s">
        <v>101</v>
      </c>
    </row>
    <row r="95" spans="2:8" ht="15.75" x14ac:dyDescent="0.25">
      <c r="B95" s="63" t="s">
        <v>8</v>
      </c>
      <c r="C95" s="64"/>
      <c r="D95" s="64"/>
      <c r="E95" s="64"/>
      <c r="F95" s="33"/>
      <c r="G95" s="9"/>
    </row>
    <row r="96" spans="2:8" ht="15.75" x14ac:dyDescent="0.25">
      <c r="B96" s="57" t="s">
        <v>9</v>
      </c>
      <c r="C96" s="58"/>
      <c r="D96" s="58"/>
      <c r="E96" s="58"/>
      <c r="F96" s="31"/>
      <c r="G96" s="10"/>
    </row>
    <row r="97" spans="2:7" ht="15.75" x14ac:dyDescent="0.25">
      <c r="B97" s="57" t="s">
        <v>10</v>
      </c>
      <c r="C97" s="58"/>
      <c r="D97" s="58"/>
      <c r="E97" s="58"/>
      <c r="F97" s="31"/>
      <c r="G97" s="10" t="str">
        <f>H84</f>
        <v>€</v>
      </c>
    </row>
    <row r="98" spans="2:7" ht="15.75" x14ac:dyDescent="0.25">
      <c r="B98" s="57" t="s">
        <v>11</v>
      </c>
      <c r="C98" s="58"/>
      <c r="D98" s="58"/>
      <c r="E98" s="58"/>
      <c r="F98" s="31"/>
      <c r="G98" s="10"/>
    </row>
    <row r="99" spans="2:7" ht="15.75" x14ac:dyDescent="0.25">
      <c r="B99" s="57" t="s">
        <v>12</v>
      </c>
      <c r="C99" s="58"/>
      <c r="D99" s="58"/>
      <c r="E99" s="58"/>
      <c r="F99" s="31"/>
      <c r="G99" s="10"/>
    </row>
    <row r="100" spans="2:7" ht="15.75" x14ac:dyDescent="0.25">
      <c r="B100" s="57" t="s">
        <v>13</v>
      </c>
      <c r="C100" s="58"/>
      <c r="D100" s="58"/>
      <c r="E100" s="58"/>
      <c r="F100" s="31"/>
      <c r="G100" s="10"/>
    </row>
    <row r="101" spans="2:7" ht="15.75" x14ac:dyDescent="0.25">
      <c r="B101" s="57" t="s">
        <v>14</v>
      </c>
      <c r="C101" s="58"/>
      <c r="D101" s="58"/>
      <c r="E101" s="58"/>
      <c r="F101" s="31"/>
      <c r="G101" s="10"/>
    </row>
    <row r="102" spans="2:7" ht="15.75" x14ac:dyDescent="0.25">
      <c r="B102" s="57" t="s">
        <v>15</v>
      </c>
      <c r="C102" s="58"/>
      <c r="D102" s="58"/>
      <c r="E102" s="58"/>
      <c r="F102" s="31"/>
      <c r="G102" s="10"/>
    </row>
    <row r="103" spans="2:7" ht="16.5" thickBot="1" x14ac:dyDescent="0.3">
      <c r="B103" s="59" t="s">
        <v>16</v>
      </c>
      <c r="C103" s="60"/>
      <c r="D103" s="60"/>
      <c r="E103" s="60"/>
      <c r="F103" s="30"/>
      <c r="G103" s="11">
        <v>500</v>
      </c>
    </row>
  </sheetData>
  <autoFilter ref="A19:WWA48" xr:uid="{EF9682A6-456E-4A24-95BC-2318B42597E6}"/>
  <mergeCells count="14">
    <mergeCell ref="B79:H79"/>
    <mergeCell ref="H80:H83"/>
    <mergeCell ref="B84:G84"/>
    <mergeCell ref="B93:G93"/>
    <mergeCell ref="B100:E100"/>
    <mergeCell ref="B101:E101"/>
    <mergeCell ref="B102:E102"/>
    <mergeCell ref="B103:E103"/>
    <mergeCell ref="B94:E94"/>
    <mergeCell ref="B95:E95"/>
    <mergeCell ref="B96:E96"/>
    <mergeCell ref="B97:E97"/>
    <mergeCell ref="B98:E98"/>
    <mergeCell ref="B99:E99"/>
  </mergeCells>
  <conditionalFormatting sqref="P48">
    <cfRule type="cellIs" dxfId="0" priority="1" operator="greaterThan">
      <formula>376118</formula>
    </cfRule>
  </conditionalFormatting>
  <pageMargins left="0.25" right="0.25" top="0.75" bottom="0.75" header="0.3" footer="0.3"/>
  <pageSetup paperSize="8" scale="3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12.1 -E1 - Lotto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Mariotti Valentina</dc:creator>
  <cp:lastModifiedBy>Mariotti Valentina</cp:lastModifiedBy>
  <cp:lastPrinted>2025-07-04T11:47:28Z</cp:lastPrinted>
  <dcterms:created xsi:type="dcterms:W3CDTF">2025-02-25T14:02:30Z</dcterms:created>
  <dcterms:modified xsi:type="dcterms:W3CDTF">2025-07-04T11:47:40Z</dcterms:modified>
</cp:coreProperties>
</file>