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vr-fs01.it.sanita.udine\ragioneria\COMUNE\7-BILANCI\2024\31.12.2024\BILANCIO 2024 PER TRASPARENZA\"/>
    </mc:Choice>
  </mc:AlternateContent>
  <xr:revisionPtr revIDLastSave="0" documentId="13_ncr:1_{4BF06E33-D1B0-463C-B805-A287640981E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chema SP CONSOLIDATO" sheetId="3" r:id="rId1"/>
    <sheet name="Schema CE CONSOLIDATO" sheetId="4" r:id="rId2"/>
  </sheets>
  <definedNames>
    <definedName name="_xlnm.Print_Area" localSheetId="1">'Schema CE CONSOLIDATO'!$A$1:$G$122</definedName>
    <definedName name="_xlnm.Print_Area" localSheetId="0">'Schema SP CONSOLIDATO'!$A$1:$L$167</definedName>
    <definedName name="_xlnm.Print_Titles" localSheetId="1">'Schema CE CONSOLIDATO'!$2:$5</definedName>
    <definedName name="_xlnm.Print_Titles" localSheetId="0">'Schema SP CONSOLIDATO'!$3:$4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9" i="4" l="1"/>
  <c r="F117" i="4"/>
  <c r="F116" i="4"/>
  <c r="G116" i="4" s="1"/>
  <c r="F115" i="4"/>
  <c r="F114" i="4"/>
  <c r="G114" i="4" s="1"/>
  <c r="F113" i="4"/>
  <c r="G113" i="4" s="1"/>
  <c r="F112" i="4"/>
  <c r="G112" i="4" s="1"/>
  <c r="F110" i="4"/>
  <c r="F109" i="4"/>
  <c r="F107" i="4"/>
  <c r="F105" i="4"/>
  <c r="G105" i="4" s="1"/>
  <c r="F104" i="4"/>
  <c r="F102" i="4"/>
  <c r="G102" i="4" s="1"/>
  <c r="F101" i="4"/>
  <c r="F99" i="4"/>
  <c r="F98" i="4"/>
  <c r="F96" i="4"/>
  <c r="F95" i="4"/>
  <c r="F94" i="4"/>
  <c r="F93" i="4"/>
  <c r="F92" i="4"/>
  <c r="G92" i="4" s="1"/>
  <c r="F91" i="4"/>
  <c r="F90" i="4"/>
  <c r="G90" i="4" s="1"/>
  <c r="F89" i="4"/>
  <c r="F88" i="4"/>
  <c r="F86" i="4"/>
  <c r="F84" i="4"/>
  <c r="G84" i="4" s="1"/>
  <c r="F83" i="4"/>
  <c r="G83" i="4" s="1"/>
  <c r="F82" i="4"/>
  <c r="G82" i="4" s="1"/>
  <c r="F81" i="4"/>
  <c r="F79" i="4"/>
  <c r="F78" i="4"/>
  <c r="F77" i="4"/>
  <c r="F76" i="4"/>
  <c r="G76" i="4" s="1"/>
  <c r="F75" i="4"/>
  <c r="F74" i="4"/>
  <c r="F73" i="4"/>
  <c r="F71" i="4"/>
  <c r="G71" i="4" s="1"/>
  <c r="F70" i="4"/>
  <c r="G70" i="4" s="1"/>
  <c r="F69" i="4"/>
  <c r="G69" i="4" s="1"/>
  <c r="F68" i="4"/>
  <c r="G68" i="4" s="1"/>
  <c r="F67" i="4"/>
  <c r="G67" i="4" s="1"/>
  <c r="F66" i="4"/>
  <c r="G66" i="4" s="1"/>
  <c r="F65" i="4"/>
  <c r="G65" i="4" s="1"/>
  <c r="F64" i="4"/>
  <c r="G64" i="4" s="1"/>
  <c r="F63" i="4"/>
  <c r="G63" i="4" s="1"/>
  <c r="F62" i="4"/>
  <c r="G62" i="4" s="1"/>
  <c r="F61" i="4"/>
  <c r="G61" i="4" s="1"/>
  <c r="F59" i="4"/>
  <c r="G59" i="4" s="1"/>
  <c r="F58" i="4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F44" i="4"/>
  <c r="G44" i="4" s="1"/>
  <c r="F43" i="4"/>
  <c r="G43" i="4" s="1"/>
  <c r="F40" i="4"/>
  <c r="G40" i="4" s="1"/>
  <c r="F39" i="4"/>
  <c r="G39" i="4" s="1"/>
  <c r="F37" i="4"/>
  <c r="F36" i="4"/>
  <c r="F34" i="4"/>
  <c r="G34" i="4" s="1"/>
  <c r="F33" i="4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7" i="4"/>
  <c r="G17" i="4" s="1"/>
  <c r="F16" i="4"/>
  <c r="F15" i="4"/>
  <c r="G15" i="4" s="1"/>
  <c r="F14" i="4"/>
  <c r="F13" i="4"/>
  <c r="F12" i="4"/>
  <c r="G12" i="4" s="1"/>
  <c r="F11" i="4"/>
  <c r="G11" i="4" s="1"/>
  <c r="F18" i="4" l="1"/>
  <c r="G18" i="4" s="1"/>
  <c r="F41" i="4"/>
  <c r="G41" i="4" s="1"/>
  <c r="F72" i="4"/>
  <c r="F19" i="4"/>
  <c r="F38" i="4"/>
  <c r="G38" i="4" s="1"/>
  <c r="F42" i="4"/>
  <c r="G42" i="4" s="1"/>
  <c r="F80" i="4"/>
  <c r="G80" i="4" s="1"/>
  <c r="F60" i="4"/>
  <c r="G60" i="4" s="1"/>
  <c r="F97" i="4"/>
  <c r="F103" i="4"/>
  <c r="G103" i="4" s="1"/>
  <c r="F10" i="4"/>
  <c r="G10" i="4" s="1"/>
  <c r="F26" i="4"/>
  <c r="G26" i="4" s="1"/>
  <c r="F118" i="4" l="1"/>
  <c r="G118" i="4" s="1"/>
  <c r="F111" i="4"/>
  <c r="G111" i="4" s="1"/>
  <c r="F9" i="4"/>
  <c r="G9" i="4" s="1"/>
  <c r="F100" i="4"/>
  <c r="G100" i="4" s="1"/>
  <c r="F106" i="4"/>
  <c r="G106" i="4" s="1"/>
  <c r="F85" i="4" l="1"/>
  <c r="G85" i="4" s="1"/>
  <c r="F35" i="4"/>
  <c r="G35" i="4" s="1"/>
  <c r="F87" i="4" l="1"/>
  <c r="G87" i="4" s="1"/>
  <c r="F120" i="4" l="1"/>
  <c r="F108" i="4"/>
  <c r="G108" i="4" s="1"/>
  <c r="K8" i="3" l="1"/>
  <c r="L8" i="3"/>
  <c r="L9" i="3"/>
  <c r="K11" i="3"/>
  <c r="L11" i="3" s="1"/>
  <c r="K12" i="3"/>
  <c r="L12" i="3" s="1"/>
  <c r="K18" i="3"/>
  <c r="L18" i="3" s="1"/>
  <c r="K17" i="3"/>
  <c r="K22" i="3"/>
  <c r="L22" i="3" s="1"/>
  <c r="K23" i="3"/>
  <c r="L23" i="3" s="1"/>
  <c r="K26" i="3"/>
  <c r="L26" i="3" s="1"/>
  <c r="K27" i="3"/>
  <c r="L27" i="3"/>
  <c r="G29" i="3"/>
  <c r="G28" i="3" s="1"/>
  <c r="H29" i="3"/>
  <c r="H28" i="3" s="1"/>
  <c r="L30" i="3"/>
  <c r="K32" i="3"/>
  <c r="L32" i="3"/>
  <c r="K33" i="3"/>
  <c r="L33" i="3"/>
  <c r="L35" i="3"/>
  <c r="K36" i="3"/>
  <c r="K42" i="3"/>
  <c r="K43" i="3"/>
  <c r="L43" i="3"/>
  <c r="L44" i="3"/>
  <c r="K44" i="3"/>
  <c r="K45" i="3"/>
  <c r="L45" i="3"/>
  <c r="L53" i="3"/>
  <c r="L55" i="3"/>
  <c r="K56" i="3"/>
  <c r="L56" i="3"/>
  <c r="L57" i="3"/>
  <c r="K61" i="3"/>
  <c r="L62" i="3"/>
  <c r="K62" i="3"/>
  <c r="L63" i="3"/>
  <c r="K65" i="3"/>
  <c r="L65" i="3" s="1"/>
  <c r="K68" i="3"/>
  <c r="L68" i="3"/>
  <c r="K69" i="3"/>
  <c r="L69" i="3"/>
  <c r="K70" i="3"/>
  <c r="L70" i="3"/>
  <c r="K71" i="3"/>
  <c r="K75" i="3"/>
  <c r="L75" i="3"/>
  <c r="K76" i="3"/>
  <c r="L76" i="3" s="1"/>
  <c r="K77" i="3"/>
  <c r="L77" i="3" s="1"/>
  <c r="L79" i="3"/>
  <c r="K83" i="3"/>
  <c r="L83" i="3" s="1"/>
  <c r="K84" i="3"/>
  <c r="L84" i="3"/>
  <c r="K85" i="3"/>
  <c r="L85" i="3" s="1"/>
  <c r="K87" i="3"/>
  <c r="L87" i="3"/>
  <c r="L88" i="3"/>
  <c r="K88" i="3"/>
  <c r="K89" i="3"/>
  <c r="K94" i="3"/>
  <c r="L94" i="3"/>
  <c r="L95" i="3"/>
  <c r="K96" i="3"/>
  <c r="K110" i="3"/>
  <c r="K112" i="3"/>
  <c r="K114" i="3"/>
  <c r="K115" i="3"/>
  <c r="K116" i="3"/>
  <c r="K117" i="3"/>
  <c r="K119" i="3"/>
  <c r="L120" i="3"/>
  <c r="L121" i="3"/>
  <c r="K121" i="3"/>
  <c r="K124" i="3"/>
  <c r="L124" i="3"/>
  <c r="K125" i="3"/>
  <c r="L125" i="3"/>
  <c r="K127" i="3"/>
  <c r="L127" i="3"/>
  <c r="K129" i="3"/>
  <c r="K131" i="3"/>
  <c r="L131" i="3"/>
  <c r="K132" i="3"/>
  <c r="L133" i="3"/>
  <c r="K135" i="3"/>
  <c r="L135" i="3"/>
  <c r="K136" i="3"/>
  <c r="L136" i="3"/>
  <c r="L137" i="3"/>
  <c r="L138" i="3"/>
  <c r="K139" i="3"/>
  <c r="G141" i="3"/>
  <c r="L143" i="3"/>
  <c r="K144" i="3"/>
  <c r="L144" i="3"/>
  <c r="H141" i="3"/>
  <c r="L146" i="3"/>
  <c r="K147" i="3"/>
  <c r="L148" i="3"/>
  <c r="K149" i="3"/>
  <c r="L150" i="3"/>
  <c r="K152" i="3"/>
  <c r="L152" i="3"/>
  <c r="K153" i="3"/>
  <c r="K156" i="3"/>
  <c r="L156" i="3"/>
  <c r="L157" i="3"/>
  <c r="K157" i="3"/>
  <c r="K158" i="3"/>
  <c r="K160" i="3"/>
  <c r="L160" i="3"/>
  <c r="L163" i="3"/>
  <c r="L164" i="3"/>
  <c r="K146" i="3" l="1"/>
  <c r="K137" i="3"/>
  <c r="K145" i="3"/>
  <c r="L145" i="3" s="1"/>
  <c r="K142" i="3"/>
  <c r="L142" i="3" s="1"/>
  <c r="K78" i="3"/>
  <c r="K159" i="3"/>
  <c r="K148" i="3"/>
  <c r="L147" i="3"/>
  <c r="L158" i="3"/>
  <c r="K143" i="3"/>
  <c r="K138" i="3"/>
  <c r="L78" i="3"/>
  <c r="L129" i="3"/>
  <c r="L119" i="3"/>
  <c r="K165" i="3"/>
  <c r="L165" i="3" s="1"/>
  <c r="K140" i="3"/>
  <c r="L132" i="3"/>
  <c r="K126" i="3"/>
  <c r="L126" i="3" s="1"/>
  <c r="K122" i="3"/>
  <c r="L112" i="3"/>
  <c r="K97" i="3"/>
  <c r="L97" i="3" s="1"/>
  <c r="K80" i="3"/>
  <c r="K74" i="3"/>
  <c r="L74" i="3" s="1"/>
  <c r="K67" i="3"/>
  <c r="L67" i="3" s="1"/>
  <c r="K64" i="3"/>
  <c r="L64" i="3" s="1"/>
  <c r="K41" i="3"/>
  <c r="L41" i="3" s="1"/>
  <c r="K25" i="3"/>
  <c r="L25" i="3" s="1"/>
  <c r="K21" i="3"/>
  <c r="L21" i="3" s="1"/>
  <c r="K16" i="3"/>
  <c r="L16" i="3" s="1"/>
  <c r="K10" i="3"/>
  <c r="L10" i="3" s="1"/>
  <c r="L115" i="3"/>
  <c r="K164" i="3"/>
  <c r="K128" i="3"/>
  <c r="L128" i="3" s="1"/>
  <c r="K118" i="3"/>
  <c r="L118" i="3" s="1"/>
  <c r="L110" i="3"/>
  <c r="L96" i="3"/>
  <c r="L89" i="3"/>
  <c r="K79" i="3"/>
  <c r="K73" i="3"/>
  <c r="K63" i="3"/>
  <c r="K55" i="3"/>
  <c r="K51" i="3"/>
  <c r="K49" i="3"/>
  <c r="L49" i="3" s="1"/>
  <c r="L36" i="3"/>
  <c r="K24" i="3"/>
  <c r="L24" i="3" s="1"/>
  <c r="K20" i="3"/>
  <c r="L20" i="3" s="1"/>
  <c r="K15" i="3"/>
  <c r="L15" i="3" s="1"/>
  <c r="K151" i="3"/>
  <c r="L151" i="3" s="1"/>
  <c r="L114" i="3"/>
  <c r="L52" i="3"/>
  <c r="L51" i="3"/>
  <c r="K29" i="3"/>
  <c r="L117" i="3"/>
  <c r="K54" i="3"/>
  <c r="K31" i="3"/>
  <c r="K163" i="3"/>
  <c r="K154" i="3"/>
  <c r="L154" i="3" s="1"/>
  <c r="K150" i="3"/>
  <c r="K141" i="3"/>
  <c r="K120" i="3"/>
  <c r="K113" i="3"/>
  <c r="L113" i="3" s="1"/>
  <c r="K108" i="3"/>
  <c r="K95" i="3"/>
  <c r="K82" i="3"/>
  <c r="L82" i="3" s="1"/>
  <c r="L71" i="3"/>
  <c r="K57" i="3"/>
  <c r="L42" i="3"/>
  <c r="K35" i="3"/>
  <c r="K30" i="3"/>
  <c r="L140" i="3"/>
  <c r="K166" i="3"/>
  <c r="L166" i="3" s="1"/>
  <c r="L153" i="3"/>
  <c r="K133" i="3"/>
  <c r="L80" i="3"/>
  <c r="K50" i="3"/>
  <c r="L50" i="3" s="1"/>
  <c r="L149" i="3"/>
  <c r="L73" i="3"/>
  <c r="L108" i="3"/>
  <c r="L116" i="3"/>
  <c r="L61" i="3"/>
  <c r="L17" i="3"/>
  <c r="L139" i="3"/>
  <c r="L122" i="3"/>
  <c r="K111" i="3"/>
  <c r="G46" i="3"/>
  <c r="K130" i="3"/>
  <c r="L130" i="3" s="1"/>
  <c r="K72" i="3"/>
  <c r="K53" i="3"/>
  <c r="L31" i="3"/>
  <c r="K48" i="3"/>
  <c r="K66" i="3"/>
  <c r="L54" i="3"/>
  <c r="K19" i="3"/>
  <c r="L19" i="3" s="1"/>
  <c r="K9" i="3"/>
  <c r="L141" i="3" l="1"/>
  <c r="K155" i="3"/>
  <c r="L155" i="3" s="1"/>
  <c r="L159" i="3"/>
  <c r="K81" i="3"/>
  <c r="L81" i="3" s="1"/>
  <c r="H46" i="3"/>
  <c r="K34" i="3"/>
  <c r="L34" i="3" s="1"/>
  <c r="K52" i="3"/>
  <c r="K7" i="3"/>
  <c r="L7" i="3" s="1"/>
  <c r="L29" i="3"/>
  <c r="K167" i="3"/>
  <c r="L167" i="3" s="1"/>
  <c r="K60" i="3"/>
  <c r="L60" i="3" s="1"/>
  <c r="K14" i="3"/>
  <c r="L14" i="3" s="1"/>
  <c r="K98" i="3"/>
  <c r="L98" i="3" s="1"/>
  <c r="K40" i="3"/>
  <c r="L40" i="3" s="1"/>
  <c r="L48" i="3"/>
  <c r="L111" i="3"/>
  <c r="K109" i="3"/>
  <c r="L109" i="3" s="1"/>
  <c r="L66" i="3"/>
  <c r="K134" i="3"/>
  <c r="L134" i="3" s="1"/>
  <c r="K90" i="3"/>
  <c r="L90" i="3" s="1"/>
  <c r="L72" i="3"/>
  <c r="K13" i="3" l="1"/>
  <c r="L13" i="3" s="1"/>
  <c r="K47" i="3"/>
  <c r="L47" i="3" s="1"/>
  <c r="K59" i="3"/>
  <c r="L59" i="3"/>
  <c r="K123" i="3"/>
  <c r="L123" i="3" s="1"/>
  <c r="K28" i="3"/>
  <c r="L28" i="3" s="1"/>
  <c r="K161" i="3" l="1"/>
  <c r="L161" i="3" s="1"/>
  <c r="K58" i="3"/>
  <c r="L58" i="3" s="1"/>
  <c r="K37" i="3"/>
  <c r="L37" i="3" s="1"/>
  <c r="K46" i="3" l="1"/>
  <c r="L46" i="3" s="1"/>
  <c r="K86" i="3" l="1"/>
  <c r="L86" i="3" s="1"/>
  <c r="K92" i="3" l="1"/>
  <c r="L9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da compilare in linea con tab. 22 Crediti N.I.
</t>
        </r>
      </text>
    </comment>
    <comment ref="G13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da compilare in linea con tab. 44 Debiti N.I.
</t>
        </r>
      </text>
    </comment>
  </commentList>
</comments>
</file>

<file path=xl/sharedStrings.xml><?xml version="1.0" encoding="utf-8"?>
<sst xmlns="http://schemas.openxmlformats.org/spreadsheetml/2006/main" count="435" uniqueCount="301">
  <si>
    <t xml:space="preserve"> </t>
  </si>
  <si>
    <t>Totale F)</t>
  </si>
  <si>
    <t>Altri conti d'ordine</t>
  </si>
  <si>
    <t>4)</t>
  </si>
  <si>
    <t>Beni in comodato</t>
  </si>
  <si>
    <t>3)</t>
  </si>
  <si>
    <t>Depositi cauzionali</t>
  </si>
  <si>
    <t>2)</t>
  </si>
  <si>
    <t>Canoni leasing ancora da pagare</t>
  </si>
  <si>
    <t xml:space="preserve">1) </t>
  </si>
  <si>
    <t>CONTI D'ORDINE</t>
  </si>
  <si>
    <t>F)</t>
  </si>
  <si>
    <t>TOTALE PASSIVO E PATRIMONIO NETTO (A+B+C+D+E)</t>
  </si>
  <si>
    <t>Totale E)</t>
  </si>
  <si>
    <t>Risconti passivi</t>
  </si>
  <si>
    <t>Ratei passivi</t>
  </si>
  <si>
    <t>1)</t>
  </si>
  <si>
    <t>RATEI E RISCONTI PASSIVI</t>
  </si>
  <si>
    <t>E)</t>
  </si>
  <si>
    <t>Totale D)</t>
  </si>
  <si>
    <t>Debiti v/ altri</t>
  </si>
  <si>
    <t>12)</t>
  </si>
  <si>
    <t>Debiti v/ istituti previdenziali e sicurezza sociale</t>
  </si>
  <si>
    <t>11)</t>
  </si>
  <si>
    <t>Debiti v/ altri finanziatori</t>
  </si>
  <si>
    <t>10)</t>
  </si>
  <si>
    <t>Debiti tributari</t>
  </si>
  <si>
    <t>9)</t>
  </si>
  <si>
    <t>Debiti v/ istituto tesoriere</t>
  </si>
  <si>
    <t>8)</t>
  </si>
  <si>
    <t>Debiti v/ fornitori</t>
  </si>
  <si>
    <t>7)</t>
  </si>
  <si>
    <t>Debiti v/ società partecipate e/o enti dipendenti della Regione</t>
  </si>
  <si>
    <t>6)</t>
  </si>
  <si>
    <t>Debiti v/ aziende sanitarie pubbliche fuori Regione</t>
  </si>
  <si>
    <t>f)</t>
  </si>
  <si>
    <t>Debiti v/ aziende sanitarie pubbliche della Regione per versamenti a patrimonio netto</t>
  </si>
  <si>
    <t>e)</t>
  </si>
  <si>
    <t>Debiti v/ aziende sanitarie pubbliche della Regione per altre prestazioni</t>
  </si>
  <si>
    <t>d)</t>
  </si>
  <si>
    <t>Debiti v/ aziende sanitarie pubbliche della Regione per finanziamento sanitario aggiuntivo corrente extra LEA</t>
  </si>
  <si>
    <t>c)</t>
  </si>
  <si>
    <t>Debiti v/ aziende sanitarie pubbliche della Regione per finanziamento sanitario aggiuntivo corrente LEA</t>
  </si>
  <si>
    <t>b)</t>
  </si>
  <si>
    <t>Debiti v/ aziende sanitarie pubbliche della Regione per spese correnti e mobilità</t>
  </si>
  <si>
    <t>a)</t>
  </si>
  <si>
    <t>Debiti verso aziende sanitarie pubbliche</t>
  </si>
  <si>
    <t>5)</t>
  </si>
  <si>
    <t>Debiti v/Comuni</t>
  </si>
  <si>
    <t>Debiti v/Regione o provincia Autonoma</t>
  </si>
  <si>
    <t>Debiti v/Stato</t>
  </si>
  <si>
    <t>Mutui passivi</t>
  </si>
  <si>
    <t>Oltre 12 mesi</t>
  </si>
  <si>
    <t>Entro 12 mesi</t>
  </si>
  <si>
    <t>DEBITI (con separata indicazione per ciascuna voce, degli importi esigibili oltre l'esercizio successivo)</t>
  </si>
  <si>
    <t>D)</t>
  </si>
  <si>
    <t>Totale C)</t>
  </si>
  <si>
    <t>TFR personale dipendente</t>
  </si>
  <si>
    <t>Premio operosità</t>
  </si>
  <si>
    <t>TRATTAMENTO FINE RAPPORTO</t>
  </si>
  <si>
    <t>C)</t>
  </si>
  <si>
    <t>Totale B)</t>
  </si>
  <si>
    <t>Altri fondi oneri</t>
  </si>
  <si>
    <t xml:space="preserve">Quote inutilizzate contributi di parte corrente vincolati </t>
  </si>
  <si>
    <t>Fondi da distribuire</t>
  </si>
  <si>
    <t>Fondi per rischi</t>
  </si>
  <si>
    <t>Fondi per imposte, anche differite</t>
  </si>
  <si>
    <t>FONDI PER RISCHI E ONERI</t>
  </si>
  <si>
    <t>B)</t>
  </si>
  <si>
    <t>Totale A)</t>
  </si>
  <si>
    <t>Utile (Perdita) dell'esercizio</t>
  </si>
  <si>
    <t>VII</t>
  </si>
  <si>
    <t>Utili (perdite) portati a nuovo</t>
  </si>
  <si>
    <t>VI</t>
  </si>
  <si>
    <t xml:space="preserve">Contributi per ripiani perdite </t>
  </si>
  <si>
    <t>V</t>
  </si>
  <si>
    <t>Altre riserve</t>
  </si>
  <si>
    <t>IV</t>
  </si>
  <si>
    <t>Riserve da donazioni e lasciti vincolati ad investimenti</t>
  </si>
  <si>
    <t>III</t>
  </si>
  <si>
    <t>Finanziamenti per investimenti da rettifica contributi in conto esercizio</t>
  </si>
  <si>
    <t>Finanziamenti da altri soggetti pubblici per investimenti</t>
  </si>
  <si>
    <t>Finanziamenti da Regione per investimenti</t>
  </si>
  <si>
    <t>Finanziamenti da Stato - altro</t>
  </si>
  <si>
    <t xml:space="preserve">c) </t>
  </si>
  <si>
    <t>Finanziamenti da Stato per ricerca</t>
  </si>
  <si>
    <t>Finanziamenti da Stato per investimenti - ex art. 20 legge 67/88</t>
  </si>
  <si>
    <t xml:space="preserve">a) </t>
  </si>
  <si>
    <t>Finanziamenti da Stato per investimenti</t>
  </si>
  <si>
    <t>Finanziamenti per beni di prima dotazione</t>
  </si>
  <si>
    <t>Finanziamenti per investimenti</t>
  </si>
  <si>
    <t>II</t>
  </si>
  <si>
    <t>Fondo di dotazione</t>
  </si>
  <si>
    <t>I</t>
  </si>
  <si>
    <t>PATRIMONIO NETTO</t>
  </si>
  <si>
    <t>A)</t>
  </si>
  <si>
    <t>%</t>
  </si>
  <si>
    <t xml:space="preserve">Importo </t>
  </si>
  <si>
    <t>Anno 2023</t>
  </si>
  <si>
    <t>Anno 2024</t>
  </si>
  <si>
    <t>AZIENDA SANITARIA UNIVERSITARIA FRIULI CENTRALE                                                         CONSOLIDATO</t>
  </si>
  <si>
    <t>Importi: unità di Euro</t>
  </si>
  <si>
    <t>STATO PATRIMONIALE
Passivo e Patrimonio netto</t>
  </si>
  <si>
    <t>TOTALE ATTIVO (A+B+C)</t>
  </si>
  <si>
    <t>Risconti attivi</t>
  </si>
  <si>
    <t>Ratei attivi</t>
  </si>
  <si>
    <t>RATEI E RISCONTI ATTIVI</t>
  </si>
  <si>
    <t>Conto corrente postale</t>
  </si>
  <si>
    <t>Tesoreria Unica</t>
  </si>
  <si>
    <t>Istituto Tesoriere</t>
  </si>
  <si>
    <t>Cassa</t>
  </si>
  <si>
    <t>Disponibilità liquide</t>
  </si>
  <si>
    <t>Altri titoli che non costituiscono immobilizzazioni</t>
  </si>
  <si>
    <t>Partecipazioni che non costituiscono immobilizzazioni</t>
  </si>
  <si>
    <t>Attività finanziarie che non costituiscono immobilizzazioni</t>
  </si>
  <si>
    <t>Crediti v/altri</t>
  </si>
  <si>
    <t>Crediti v/Erario</t>
  </si>
  <si>
    <t>Crediti v/società partecipate e/o enti dipendenti della Regione</t>
  </si>
  <si>
    <t>Crediti v/Aziende sanitarie pubbliche fuori Regione</t>
  </si>
  <si>
    <t>Crediti v/Aziende sanitarie pubbliche della Regione</t>
  </si>
  <si>
    <t>Crediti v/Aziende sanitarie pubbliche e acconto quota FSR da distribuire</t>
  </si>
  <si>
    <t>Crediti v/Comuni</t>
  </si>
  <si>
    <t>Crediti v/Regione o Provincia Autonoma per ricostituzione risorse da investimenti esercizi precedenti</t>
  </si>
  <si>
    <t>Crediti v/Regione o Provincia Autonoma per ripiano perdite</t>
  </si>
  <si>
    <t>Crediti v/Regione o Provincia Aut. per increm. fondo dotazione</t>
  </si>
  <si>
    <t>Crediti v/Regione o Provincia Aut. per finanz.per investimenti</t>
  </si>
  <si>
    <t>Crediti v/Regione o Provincia Autonoma - patrimonio netto</t>
  </si>
  <si>
    <t>Crediti v/Regione o Provincia Autonoma per ricerca</t>
  </si>
  <si>
    <t>d) Crediti v/Regione o Provincia Autonoma per spesa corrente - altro</t>
  </si>
  <si>
    <t>c) Crediti v/Regione o Provincia Autonoma per finanziamento sanitario aggiuntivo corrente extra LEA</t>
  </si>
  <si>
    <t>b) Crediti v/Regione o Provincia Autonoma per finanziamento sanitario aggiuntivo corrente LEA</t>
  </si>
  <si>
    <t>a) Crediti v/Regione o Provincia Autonoma per finanziamento sanitario ordinario corrente</t>
  </si>
  <si>
    <t>Crediti v/Regione o Provincia Autonoma per spesa corrente</t>
  </si>
  <si>
    <t>Crediti v/Regione o Provincia Autonoma - parte corrente</t>
  </si>
  <si>
    <t>Crediti v/Regione o Provincia Autonoma</t>
  </si>
  <si>
    <t>Crediti v/prefetture</t>
  </si>
  <si>
    <t>Crediti v/Stato - investimenti per ricerca</t>
  </si>
  <si>
    <t xml:space="preserve">Crediti v/Stato per ricerca - altre Amministrazioni centrali </t>
  </si>
  <si>
    <t>Crediti v/ Ministero della Salute per ricerca finalizzata</t>
  </si>
  <si>
    <t xml:space="preserve">Crediti v/Ministero della Salute per ricerca corrente </t>
  </si>
  <si>
    <t>Crediti v/Stato per ricerca</t>
  </si>
  <si>
    <t>Crediti v/Stato per investimenti</t>
  </si>
  <si>
    <t>Crediti v/Stato -  altro</t>
  </si>
  <si>
    <t>Crediti v/Stato per spesa corrente ed acconti</t>
  </si>
  <si>
    <t>Crediti v/Stato parte corrente</t>
  </si>
  <si>
    <t>Crediti v/Stato</t>
  </si>
  <si>
    <t>Crediti (con separata indicazione per ciascuna voce, degli importi esigibili oltre l'esercizio successivo)</t>
  </si>
  <si>
    <t>Acconti per acquisti beni non sanitari</t>
  </si>
  <si>
    <t>Acconti per acquisti beni sanitari</t>
  </si>
  <si>
    <t>Rimanenze beni non sanitari</t>
  </si>
  <si>
    <t>Rimanenze beni sanitari</t>
  </si>
  <si>
    <t>Rimanenze</t>
  </si>
  <si>
    <t>ATTIVO CIRCOLANTE</t>
  </si>
  <si>
    <t>Altri titoli</t>
  </si>
  <si>
    <t>Partecipazioni</t>
  </si>
  <si>
    <t>Titoli</t>
  </si>
  <si>
    <t>Crediti finanziari v/altri</t>
  </si>
  <si>
    <t>Crediti finanziari v/partecipate</t>
  </si>
  <si>
    <t>Crediti finanziari v/Regione</t>
  </si>
  <si>
    <t>Crediti finanziari v/Stato</t>
  </si>
  <si>
    <t>Crediti finanziari</t>
  </si>
  <si>
    <t>Immobilizzazioni finanziarie (con separata indicazione, per ciascuna voce dei crediti, degli importi esigibili entro l'esercizio successivo)</t>
  </si>
  <si>
    <t>Immobilizzazioni materiali in corso e acconti</t>
  </si>
  <si>
    <t>Altre immobilizzazioni materiali</t>
  </si>
  <si>
    <t>Oggetti d'arte</t>
  </si>
  <si>
    <t>Automezzi</t>
  </si>
  <si>
    <t>Mobili e arredi</t>
  </si>
  <si>
    <t>Attrezzature sanitarie e scientifiche</t>
  </si>
  <si>
    <t>Impianti e macchinari</t>
  </si>
  <si>
    <t>Fabbricati strumentali (indisponibili)</t>
  </si>
  <si>
    <t>Fabbricati non strumentali (disponibili)</t>
  </si>
  <si>
    <t>Fabbricati</t>
  </si>
  <si>
    <t>Terreni indisponibili</t>
  </si>
  <si>
    <t>Terreni disponibili</t>
  </si>
  <si>
    <t>Terreni</t>
  </si>
  <si>
    <t>Immobilizzazioni materiali</t>
  </si>
  <si>
    <t>Altre immobilizzazioni immateriali</t>
  </si>
  <si>
    <t>Immobilizzazioni immateriali in corso e acconti</t>
  </si>
  <si>
    <t>Diritti di brevetto e di utilizzazione delle opere dell'ingegno</t>
  </si>
  <si>
    <t>Costi di ricerca, sviluppo</t>
  </si>
  <si>
    <t>Costi d'impianto e di ampliamento</t>
  </si>
  <si>
    <t>Immobilizzazioni immateriali</t>
  </si>
  <si>
    <t>IMMOBILIZZAZIONI</t>
  </si>
  <si>
    <t>VARIAZIONE 2024/2023</t>
  </si>
  <si>
    <t>Importi: Unità di Euro</t>
  </si>
  <si>
    <t xml:space="preserve">STATO PATRIMONIALE 
Attivo </t>
  </si>
  <si>
    <t>Conto  Economico Consolidato  - ASUFC</t>
  </si>
  <si>
    <t>Importi: Euro</t>
  </si>
  <si>
    <t>SCHEMA DI BILANCIO
Decreto interministeriale 20 marzo 2013</t>
  </si>
  <si>
    <t>Importo 2024</t>
  </si>
  <si>
    <t>Importo 2023</t>
  </si>
  <si>
    <t>Variazione
importo 2024 / importo 2023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</si>
  <si>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</si>
  <si>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</si>
  <si>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</si>
  <si>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</si>
  <si>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</si>
  <si>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</si>
  <si>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</si>
  <si>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</si>
  <si>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</si>
  <si>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</si>
  <si>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</si>
  <si>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</si>
  <si>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</si>
  <si>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</si>
  <si>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</si>
  <si>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</si>
  <si>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</si>
  <si>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</si>
  <si>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</si>
  <si>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</si>
  <si>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</si>
  <si>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</si>
  <si>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</si>
  <si>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</si>
  <si>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</si>
  <si>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</si>
  <si>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</si>
  <si>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</si>
  <si>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</si>
  <si>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</si>
  <si>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</si>
  <si>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</si>
  <si>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</si>
  <si>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</si>
  <si>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</si>
  <si>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</si>
  <si>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</si>
  <si>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</si>
  <si>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</si>
  <si>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</si>
  <si>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</si>
  <si>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</si>
  <si>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</si>
  <si>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</si>
  <si>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</si>
  <si>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</si>
  <si>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</si>
  <si>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</si>
  <si>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</si>
  <si>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</si>
  <si>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</si>
  <si>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</si>
  <si>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</si>
  <si>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</si>
  <si>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</si>
  <si>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</si>
  <si>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</si>
  <si>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</si>
  <si>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</si>
  <si>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</si>
  <si>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</si>
  <si>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</si>
  <si>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</si>
  <si>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</si>
  <si>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</si>
  <si>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</si>
  <si>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</si>
  <si>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</si>
  <si>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</si>
  <si>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</si>
  <si>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</si>
  <si>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</si>
  <si>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</si>
  <si>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</si>
  <si>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</si>
  <si>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</si>
  <si>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</si>
  <si>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</si>
  <si>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PROVENTI E ONERI FINANZIARI</t>
  </si>
  <si>
    <t xml:space="preserve">Interessi attivi e altri proventi finanziari </t>
  </si>
  <si>
    <t xml:space="preserve">Interessi passivi e altri oneri finanziari </t>
  </si>
  <si>
    <t>TOTALE C)</t>
  </si>
  <si>
    <t>TOTALE PROVENTI E ONERI FINANZIARI</t>
  </si>
  <si>
    <t>RETTIFICHE DI VALORE DI ATTIVITA' FINANZIARIE</t>
  </si>
  <si>
    <t>Rivalutazioni</t>
  </si>
  <si>
    <t>Svalutazioni</t>
  </si>
  <si>
    <t>TOTALE D)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</si>
  <si>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</si>
  <si>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</si>
  <si>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</si>
  <si>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</si>
  <si>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</si>
  <si>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</si>
  <si>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</si>
  <si>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</si>
  <si>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</si>
  <si>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</si>
  <si>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</si>
  <si>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</si>
  <si>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</si>
  <si>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</si>
  <si>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</si>
  <si>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</si>
  <si>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</si>
  <si>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</si>
  <si>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 xml:space="preserve"> Accantonamento a F.do Imposte (Accertamenti, condoni, ecc.)</t>
  </si>
  <si>
    <t>TOTALE Y)</t>
  </si>
  <si>
    <t>UTILE (PERDITA) DELL'ESERCIZIO</t>
  </si>
  <si>
    <r>
      <t xml:space="preserve">* </t>
    </r>
    <r>
      <rPr>
        <sz val="8"/>
        <rFont val="DecimaWE Rg"/>
      </rPr>
      <t>consolidato conto economico con elisione dei costi/ricavi della disabilità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</si>
</sst>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_-* #,##0.00_-;\-* #,##0.00_-;_-* &quot;-&quot;??_-;_-@_-"/>
    <numFmt numFmtId="165" formatCode="#,##0;\(#,##0\)"/>
    <numFmt numFmtId="166" formatCode="#,##0_ ;\-#,##0\ "/>
    <numFmt numFmtId="167" formatCode="_-* #,##0_-;\-* #,##0_-;_-* &quot;-&quot;_-;_-@_-"/>
    <numFmt numFmtId="168" formatCode="#,###"/>
    <numFmt numFmtId="169" formatCode="_-* #,##0_-;\-* #,##0_-;_-* &quot;-&quot;??_-;_-@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ecimaWE Rg"/>
    </font>
    <font>
      <sz val="8"/>
      <name val="DecimaWE Rg"/>
    </font>
    <font>
      <b/>
      <sz val="8"/>
      <color rgb="FFFF0000"/>
      <name val="DecimaWE Rg"/>
    </font>
    <font>
      <b/>
      <sz val="8"/>
      <name val="DecimaWE Rg"/>
    </font>
    <font>
      <i/>
      <sz val="8"/>
      <name val="DecimaWE Rg"/>
    </font>
    <font>
      <b/>
      <i/>
      <sz val="8"/>
      <name val="DecimaWE Rg"/>
    </font>
    <font>
      <b/>
      <sz val="12"/>
      <name val="New Century Schlbk"/>
    </font>
    <font>
      <b/>
      <sz val="10"/>
      <name val="DecimaWE Rg"/>
    </font>
    <font>
      <b/>
      <sz val="12"/>
      <name val="DecimaWE Rg"/>
    </font>
    <font>
      <sz val="8"/>
      <color rgb="FFFF0000"/>
      <name val="DecimaWE Rg"/>
    </font>
    <font>
      <sz val="9"/>
      <color indexed="81"/>
      <name val="Tahoma"/>
      <family val="2"/>
    </font>
    <font>
      <sz val="10"/>
      <name val="Arial"/>
    </font>
    <font>
      <b/>
      <sz val="16"/>
      <name val="DecimaWE Rg"/>
    </font>
    <font>
      <sz val="9"/>
      <name val="DecimaWE Rg"/>
    </font>
    <font>
      <sz val="8"/>
      <name val="Times New Roman"/>
      <family val="1"/>
    </font>
    <font>
      <b/>
      <u/>
      <sz val="8"/>
      <name val="DecimaWE Rg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8" fillId="0" borderId="0">
      <alignment horizontal="left"/>
    </xf>
    <xf numFmtId="0" fontId="13" fillId="0" borderId="0"/>
  </cellStyleXfs>
  <cellXfs count="301">
    <xf numFmtId="0" fontId="0" fillId="0" borderId="0" xfId="0"/>
    <xf numFmtId="0" fontId="2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164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3" fontId="5" fillId="0" borderId="0" xfId="1" applyNumberFormat="1" applyFont="1" applyAlignment="1">
      <alignment vertical="center"/>
    </xf>
    <xf numFmtId="10" fontId="5" fillId="2" borderId="1" xfId="3" applyNumberFormat="1" applyFont="1" applyFill="1" applyBorder="1" applyAlignment="1" applyProtection="1">
      <alignment horizontal="right" vertical="center"/>
    </xf>
    <xf numFmtId="166" fontId="5" fillId="3" borderId="2" xfId="2" applyNumberFormat="1" applyFont="1" applyFill="1" applyBorder="1" applyAlignment="1" applyProtection="1">
      <alignment horizontal="right" vertical="center"/>
    </xf>
    <xf numFmtId="3" fontId="5" fillId="3" borderId="2" xfId="2" applyNumberFormat="1" applyFont="1" applyFill="1" applyBorder="1" applyAlignment="1" applyProtection="1">
      <alignment horizontal="right" vertical="center"/>
    </xf>
    <xf numFmtId="10" fontId="6" fillId="0" borderId="7" xfId="3" applyNumberFormat="1" applyFont="1" applyFill="1" applyBorder="1" applyAlignment="1" applyProtection="1">
      <alignment horizontal="right" vertical="center"/>
    </xf>
    <xf numFmtId="166" fontId="3" fillId="0" borderId="8" xfId="2" applyNumberFormat="1" applyFont="1" applyBorder="1" applyAlignment="1" applyProtection="1">
      <alignment horizontal="right" vertical="center"/>
    </xf>
    <xf numFmtId="3" fontId="5" fillId="0" borderId="8" xfId="2" applyNumberFormat="1" applyFont="1" applyBorder="1" applyAlignment="1" applyProtection="1">
      <alignment horizontal="right" vertical="center"/>
    </xf>
    <xf numFmtId="164" fontId="5" fillId="0" borderId="9" xfId="2" applyFont="1" applyBorder="1" applyAlignment="1" applyProtection="1">
      <alignment vertical="center"/>
    </xf>
    <xf numFmtId="164" fontId="5" fillId="0" borderId="10" xfId="2" applyFont="1" applyBorder="1" applyAlignment="1" applyProtection="1">
      <alignment vertical="center"/>
    </xf>
    <xf numFmtId="164" fontId="5" fillId="0" borderId="0" xfId="2" applyFont="1" applyFill="1" applyBorder="1" applyAlignment="1" applyProtection="1">
      <alignment horizontal="left" vertical="center"/>
    </xf>
    <xf numFmtId="164" fontId="5" fillId="0" borderId="0" xfId="2" applyFont="1" applyBorder="1" applyAlignment="1" applyProtection="1">
      <alignment horizontal="left" vertical="center"/>
    </xf>
    <xf numFmtId="164" fontId="5" fillId="0" borderId="9" xfId="2" applyFont="1" applyFill="1" applyBorder="1" applyAlignment="1" applyProtection="1">
      <alignment horizontal="left" vertical="center"/>
    </xf>
    <xf numFmtId="164" fontId="5" fillId="0" borderId="11" xfId="2" applyFont="1" applyBorder="1" applyAlignment="1" applyProtection="1">
      <alignment horizontal="left" vertical="center"/>
    </xf>
    <xf numFmtId="164" fontId="5" fillId="0" borderId="0" xfId="2" applyFont="1" applyBorder="1" applyAlignment="1" applyProtection="1">
      <alignment vertical="center"/>
    </xf>
    <xf numFmtId="164" fontId="5" fillId="0" borderId="0" xfId="2" applyFont="1" applyBorder="1" applyAlignment="1">
      <alignment horizontal="left" vertical="center"/>
    </xf>
    <xf numFmtId="10" fontId="5" fillId="0" borderId="7" xfId="3" applyNumberFormat="1" applyFont="1" applyFill="1" applyBorder="1" applyAlignment="1" applyProtection="1">
      <alignment horizontal="right" vertical="center"/>
    </xf>
    <xf numFmtId="166" fontId="5" fillId="0" borderId="8" xfId="2" applyNumberFormat="1" applyFont="1" applyBorder="1" applyAlignment="1" applyProtection="1">
      <alignment horizontal="right" vertical="center"/>
    </xf>
    <xf numFmtId="3" fontId="5" fillId="0" borderId="9" xfId="2" applyNumberFormat="1" applyFont="1" applyBorder="1" applyAlignment="1" applyProtection="1">
      <alignment vertical="center"/>
    </xf>
    <xf numFmtId="10" fontId="5" fillId="2" borderId="12" xfId="3" applyNumberFormat="1" applyFont="1" applyFill="1" applyBorder="1" applyAlignment="1" applyProtection="1">
      <alignment horizontal="right" vertical="center"/>
    </xf>
    <xf numFmtId="166" fontId="5" fillId="2" borderId="13" xfId="2" applyNumberFormat="1" applyFont="1" applyFill="1" applyBorder="1" applyAlignment="1" applyProtection="1">
      <alignment horizontal="right" vertical="center"/>
    </xf>
    <xf numFmtId="3" fontId="5" fillId="3" borderId="13" xfId="2" applyNumberFormat="1" applyFont="1" applyFill="1" applyBorder="1" applyAlignment="1" applyProtection="1">
      <alignment horizontal="right" vertical="center"/>
    </xf>
    <xf numFmtId="3" fontId="5" fillId="0" borderId="9" xfId="2" applyNumberFormat="1" applyFont="1" applyBorder="1" applyAlignment="1" applyProtection="1">
      <alignment horizontal="right" vertical="center"/>
    </xf>
    <xf numFmtId="164" fontId="5" fillId="0" borderId="9" xfId="2" applyFont="1" applyBorder="1" applyAlignment="1" applyProtection="1">
      <alignment horizontal="right" vertical="center"/>
    </xf>
    <xf numFmtId="164" fontId="5" fillId="0" borderId="17" xfId="2" applyFont="1" applyBorder="1" applyAlignment="1" applyProtection="1">
      <alignment horizontal="right" vertical="center"/>
    </xf>
    <xf numFmtId="164" fontId="5" fillId="0" borderId="0" xfId="2" applyFont="1" applyBorder="1" applyAlignment="1" applyProtection="1">
      <alignment horizontal="center" vertical="center"/>
    </xf>
    <xf numFmtId="164" fontId="5" fillId="0" borderId="11" xfId="2" applyFont="1" applyBorder="1" applyAlignment="1" applyProtection="1">
      <alignment horizontal="center" vertical="center"/>
    </xf>
    <xf numFmtId="10" fontId="5" fillId="2" borderId="18" xfId="3" applyNumberFormat="1" applyFont="1" applyFill="1" applyBorder="1" applyAlignment="1" applyProtection="1">
      <alignment horizontal="right" vertical="center"/>
    </xf>
    <xf numFmtId="166" fontId="5" fillId="2" borderId="19" xfId="2" applyNumberFormat="1" applyFont="1" applyFill="1" applyBorder="1" applyAlignment="1" applyProtection="1">
      <alignment horizontal="right" vertical="center"/>
    </xf>
    <xf numFmtId="3" fontId="5" fillId="3" borderId="19" xfId="2" applyNumberFormat="1" applyFont="1" applyFill="1" applyBorder="1" applyAlignment="1" applyProtection="1">
      <alignment horizontal="right" vertical="center"/>
    </xf>
    <xf numFmtId="164" fontId="5" fillId="0" borderId="10" xfId="2" applyFont="1" applyBorder="1" applyAlignment="1" applyProtection="1">
      <alignment horizontal="right" vertical="center"/>
    </xf>
    <xf numFmtId="164" fontId="5" fillId="0" borderId="0" xfId="2" applyFont="1" applyBorder="1" applyAlignment="1">
      <alignment vertical="center"/>
    </xf>
    <xf numFmtId="164" fontId="5" fillId="0" borderId="0" xfId="2" applyFont="1" applyBorder="1" applyAlignment="1" applyProtection="1">
      <alignment horizontal="right" vertical="center"/>
    </xf>
    <xf numFmtId="10" fontId="7" fillId="0" borderId="7" xfId="3" applyNumberFormat="1" applyFont="1" applyFill="1" applyBorder="1" applyAlignment="1" applyProtection="1">
      <alignment horizontal="right" vertical="center"/>
    </xf>
    <xf numFmtId="3" fontId="5" fillId="0" borderId="8" xfId="2" applyNumberFormat="1" applyFont="1" applyFill="1" applyBorder="1" applyAlignment="1" applyProtection="1">
      <alignment horizontal="right" vertical="center"/>
    </xf>
    <xf numFmtId="164" fontId="5" fillId="0" borderId="23" xfId="2" applyFont="1" applyBorder="1" applyAlignment="1" applyProtection="1">
      <alignment horizontal="right" vertical="center"/>
    </xf>
    <xf numFmtId="166" fontId="5" fillId="0" borderId="23" xfId="2" applyNumberFormat="1" applyFont="1" applyFill="1" applyBorder="1" applyAlignment="1" applyProtection="1">
      <alignment horizontal="right" vertical="center"/>
    </xf>
    <xf numFmtId="166" fontId="5" fillId="0" borderId="8" xfId="2" applyNumberFormat="1" applyFont="1" applyFill="1" applyBorder="1" applyAlignment="1" applyProtection="1">
      <alignment horizontal="right" vertical="center"/>
    </xf>
    <xf numFmtId="164" fontId="5" fillId="0" borderId="9" xfId="2" applyFont="1" applyFill="1" applyBorder="1" applyAlignment="1" applyProtection="1">
      <alignment horizontal="right" vertical="center"/>
    </xf>
    <xf numFmtId="166" fontId="3" fillId="0" borderId="8" xfId="2" applyNumberFormat="1" applyFont="1" applyFill="1" applyBorder="1" applyAlignment="1" applyProtection="1">
      <alignment horizontal="right" vertical="center"/>
    </xf>
    <xf numFmtId="164" fontId="7" fillId="0" borderId="9" xfId="2" applyFont="1" applyFill="1" applyBorder="1" applyAlignment="1" applyProtection="1">
      <alignment horizontal="left" vertical="center"/>
    </xf>
    <xf numFmtId="164" fontId="5" fillId="0" borderId="0" xfId="2" applyFont="1" applyBorder="1" applyAlignment="1">
      <alignment horizontal="center" vertical="center"/>
    </xf>
    <xf numFmtId="164" fontId="5" fillId="0" borderId="11" xfId="2" applyFont="1" applyBorder="1" applyAlignment="1">
      <alignment horizontal="center" vertical="center"/>
    </xf>
    <xf numFmtId="3" fontId="3" fillId="0" borderId="8" xfId="2" applyNumberFormat="1" applyFont="1" applyBorder="1" applyAlignment="1" applyProtection="1">
      <alignment horizontal="right" vertical="center"/>
    </xf>
    <xf numFmtId="164" fontId="3" fillId="0" borderId="9" xfId="2" applyFont="1" applyBorder="1" applyAlignment="1">
      <alignment horizontal="right" vertical="center"/>
    </xf>
    <xf numFmtId="164" fontId="6" fillId="0" borderId="0" xfId="2" applyFont="1" applyFill="1" applyBorder="1" applyAlignment="1" applyProtection="1">
      <alignment horizontal="left" vertical="center"/>
    </xf>
    <xf numFmtId="3" fontId="3" fillId="0" borderId="8" xfId="2" applyNumberFormat="1" applyFont="1" applyFill="1" applyBorder="1" applyAlignment="1" applyProtection="1">
      <alignment horizontal="right" vertical="center"/>
    </xf>
    <xf numFmtId="3" fontId="5" fillId="0" borderId="9" xfId="2" applyNumberFormat="1" applyFont="1" applyFill="1" applyBorder="1" applyAlignment="1" applyProtection="1">
      <alignment horizontal="right" vertical="center"/>
    </xf>
    <xf numFmtId="164" fontId="5" fillId="0" borderId="8" xfId="2" applyFont="1" applyBorder="1" applyAlignment="1" applyProtection="1">
      <alignment horizontal="right" vertical="center"/>
    </xf>
    <xf numFmtId="164" fontId="5" fillId="0" borderId="9" xfId="2" applyFont="1" applyFill="1" applyBorder="1" applyAlignment="1">
      <alignment horizontal="left" vertical="center"/>
    </xf>
    <xf numFmtId="164" fontId="5" fillId="0" borderId="8" xfId="2" applyFont="1" applyFill="1" applyBorder="1" applyAlignment="1" applyProtection="1">
      <alignment horizontal="right" vertical="center"/>
    </xf>
    <xf numFmtId="3" fontId="7" fillId="0" borderId="9" xfId="2" applyNumberFormat="1" applyFont="1" applyBorder="1" applyAlignment="1" applyProtection="1">
      <alignment horizontal="center" vertical="center"/>
    </xf>
    <xf numFmtId="164" fontId="6" fillId="0" borderId="20" xfId="2" applyFont="1" applyBorder="1" applyAlignment="1" applyProtection="1">
      <alignment horizontal="center" vertical="center"/>
    </xf>
    <xf numFmtId="164" fontId="6" fillId="0" borderId="19" xfId="2" quotePrefix="1" applyFont="1" applyBorder="1" applyAlignment="1" applyProtection="1">
      <alignment horizontal="center" vertical="center"/>
    </xf>
    <xf numFmtId="3" fontId="5" fillId="0" borderId="24" xfId="2" applyNumberFormat="1" applyFont="1" applyBorder="1" applyAlignment="1">
      <alignment vertical="center"/>
    </xf>
    <xf numFmtId="164" fontId="5" fillId="0" borderId="0" xfId="2" quotePrefix="1" applyFont="1" applyBorder="1" applyAlignment="1" applyProtection="1">
      <alignment horizontal="center" vertical="center"/>
    </xf>
    <xf numFmtId="164" fontId="5" fillId="0" borderId="11" xfId="2" quotePrefix="1" applyFont="1" applyBorder="1" applyAlignment="1" applyProtection="1">
      <alignment horizontal="left" vertical="center"/>
    </xf>
    <xf numFmtId="3" fontId="5" fillId="0" borderId="24" xfId="2" applyNumberFormat="1" applyFont="1" applyBorder="1" applyAlignment="1" applyProtection="1">
      <alignment horizontal="right" vertical="center"/>
    </xf>
    <xf numFmtId="3" fontId="7" fillId="3" borderId="19" xfId="2" applyNumberFormat="1" applyFont="1" applyFill="1" applyBorder="1" applyAlignment="1" applyProtection="1">
      <alignment horizontal="right" vertical="center"/>
    </xf>
    <xf numFmtId="2" fontId="6" fillId="0" borderId="7" xfId="3" applyNumberFormat="1" applyFont="1" applyFill="1" applyBorder="1" applyAlignment="1" applyProtection="1">
      <alignment horizontal="right" vertical="center"/>
    </xf>
    <xf numFmtId="164" fontId="7" fillId="0" borderId="0" xfId="2" applyFont="1" applyFill="1" applyBorder="1" applyAlignment="1" applyProtection="1">
      <alignment horizontal="left" vertical="center"/>
    </xf>
    <xf numFmtId="164" fontId="5" fillId="0" borderId="11" xfId="2" applyFont="1" applyBorder="1" applyAlignment="1">
      <alignment vertical="center"/>
    </xf>
    <xf numFmtId="164" fontId="3" fillId="0" borderId="9" xfId="2" applyFont="1" applyBorder="1" applyAlignment="1" applyProtection="1">
      <alignment horizontal="right" vertical="center"/>
    </xf>
    <xf numFmtId="164" fontId="3" fillId="0" borderId="0" xfId="2" applyFont="1" applyBorder="1" applyAlignment="1" applyProtection="1">
      <alignment horizontal="right" vertical="center"/>
    </xf>
    <xf numFmtId="164" fontId="3" fillId="0" borderId="0" xfId="2" applyFont="1" applyBorder="1" applyAlignment="1" applyProtection="1">
      <alignment horizontal="left" vertical="center"/>
    </xf>
    <xf numFmtId="164" fontId="3" fillId="0" borderId="11" xfId="2" applyFont="1" applyBorder="1" applyAlignment="1">
      <alignment vertical="center"/>
    </xf>
    <xf numFmtId="164" fontId="3" fillId="0" borderId="0" xfId="2" applyFont="1" applyBorder="1" applyAlignment="1" applyProtection="1">
      <alignment vertical="center"/>
    </xf>
    <xf numFmtId="164" fontId="3" fillId="0" borderId="0" xfId="2" applyFont="1" applyFill="1" applyBorder="1" applyAlignment="1" applyProtection="1">
      <alignment vertical="center"/>
    </xf>
    <xf numFmtId="164" fontId="6" fillId="0" borderId="0" xfId="2" applyFont="1" applyBorder="1" applyAlignment="1" applyProtection="1">
      <alignment vertical="center"/>
    </xf>
    <xf numFmtId="164" fontId="5" fillId="0" borderId="0" xfId="1" applyNumberFormat="1" applyFont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 wrapText="1"/>
    </xf>
    <xf numFmtId="164" fontId="3" fillId="0" borderId="8" xfId="2" applyFont="1" applyBorder="1" applyAlignment="1" applyProtection="1">
      <alignment horizontal="right" vertical="center" wrapText="1"/>
    </xf>
    <xf numFmtId="3" fontId="3" fillId="0" borderId="8" xfId="2" applyNumberFormat="1" applyFont="1" applyBorder="1" applyAlignment="1" applyProtection="1">
      <alignment horizontal="right" vertical="center" wrapText="1"/>
    </xf>
    <xf numFmtId="3" fontId="3" fillId="0" borderId="9" xfId="2" applyNumberFormat="1" applyFont="1" applyBorder="1" applyAlignment="1" applyProtection="1">
      <alignment horizontal="right" vertical="center" wrapText="1"/>
    </xf>
    <xf numFmtId="164" fontId="3" fillId="0" borderId="9" xfId="2" applyFont="1" applyBorder="1" applyAlignment="1" applyProtection="1">
      <alignment horizontal="right" vertical="center" wrapText="1"/>
    </xf>
    <xf numFmtId="164" fontId="3" fillId="0" borderId="17" xfId="2" applyFont="1" applyBorder="1" applyAlignment="1" applyProtection="1">
      <alignment horizontal="right" vertical="center" wrapText="1"/>
    </xf>
    <xf numFmtId="164" fontId="5" fillId="0" borderId="0" xfId="2" applyFont="1" applyFill="1" applyBorder="1" applyAlignment="1">
      <alignment horizontal="left" vertical="center"/>
    </xf>
    <xf numFmtId="164" fontId="5" fillId="0" borderId="0" xfId="2" applyFont="1" applyBorder="1" applyAlignment="1" applyProtection="1">
      <alignment horizontal="center" vertical="center" wrapText="1"/>
    </xf>
    <xf numFmtId="164" fontId="5" fillId="0" borderId="11" xfId="2" applyFont="1" applyBorder="1" applyAlignment="1" applyProtection="1">
      <alignment horizontal="center" vertical="center" wrapText="1"/>
    </xf>
    <xf numFmtId="3" fontId="3" fillId="0" borderId="18" xfId="4" quotePrefix="1" applyNumberFormat="1" applyFont="1" applyFill="1" applyBorder="1" applyAlignment="1" applyProtection="1">
      <alignment horizontal="center" vertical="center" wrapText="1"/>
    </xf>
    <xf numFmtId="166" fontId="3" fillId="0" borderId="19" xfId="2" quotePrefix="1" applyNumberFormat="1" applyFont="1" applyFill="1" applyBorder="1" applyAlignment="1" applyProtection="1">
      <alignment horizontal="center" vertical="center" wrapText="1"/>
    </xf>
    <xf numFmtId="3" fontId="5" fillId="0" borderId="0" xfId="1" applyNumberFormat="1" applyFont="1" applyAlignment="1">
      <alignment horizontal="center" vertical="center"/>
    </xf>
    <xf numFmtId="3" fontId="3" fillId="0" borderId="0" xfId="2" applyNumberFormat="1" applyFont="1" applyBorder="1" applyAlignment="1">
      <alignment horizontal="center" vertical="center"/>
    </xf>
    <xf numFmtId="3" fontId="3" fillId="0" borderId="0" xfId="2" applyNumberFormat="1" applyFont="1" applyBorder="1" applyAlignment="1">
      <alignment horizontal="right" vertical="center"/>
    </xf>
    <xf numFmtId="164" fontId="3" fillId="0" borderId="0" xfId="2" applyFont="1" applyBorder="1" applyAlignment="1">
      <alignment horizontal="right" vertical="center"/>
    </xf>
    <xf numFmtId="164" fontId="9" fillId="0" borderId="0" xfId="2" applyFont="1" applyBorder="1" applyAlignment="1">
      <alignment vertical="center"/>
    </xf>
    <xf numFmtId="164" fontId="2" fillId="0" borderId="0" xfId="2" applyFont="1" applyBorder="1" applyAlignment="1">
      <alignment horizontal="center" vertical="center"/>
    </xf>
    <xf numFmtId="3" fontId="3" fillId="0" borderId="0" xfId="1" applyNumberFormat="1" applyFont="1" applyAlignment="1">
      <alignment horizontal="right" vertical="center"/>
    </xf>
    <xf numFmtId="164" fontId="3" fillId="0" borderId="0" xfId="2" applyFont="1" applyFill="1" applyBorder="1" applyAlignment="1">
      <alignment vertical="center"/>
    </xf>
    <xf numFmtId="164" fontId="3" fillId="0" borderId="0" xfId="2" applyFont="1" applyBorder="1" applyAlignment="1">
      <alignment horizontal="center" vertical="center"/>
    </xf>
    <xf numFmtId="3" fontId="3" fillId="0" borderId="0" xfId="4" applyNumberFormat="1" applyFont="1" applyFill="1" applyBorder="1" applyAlignment="1" applyProtection="1">
      <alignment horizontal="right" vertical="center"/>
    </xf>
    <xf numFmtId="164" fontId="3" fillId="0" borderId="0" xfId="2" applyFont="1" applyFill="1" applyBorder="1" applyAlignment="1" applyProtection="1">
      <alignment horizontal="right" vertical="center"/>
    </xf>
    <xf numFmtId="3" fontId="3" fillId="0" borderId="0" xfId="2" applyNumberFormat="1" applyFont="1" applyFill="1" applyBorder="1" applyAlignment="1" applyProtection="1">
      <alignment horizontal="right" vertical="center"/>
    </xf>
    <xf numFmtId="3" fontId="5" fillId="0" borderId="0" xfId="2" applyNumberFormat="1" applyFont="1" applyFill="1" applyBorder="1" applyAlignment="1" applyProtection="1">
      <alignment horizontal="left" vertical="center"/>
    </xf>
    <xf numFmtId="164" fontId="3" fillId="0" borderId="9" xfId="2" applyFont="1" applyFill="1" applyBorder="1" applyAlignment="1" applyProtection="1">
      <alignment vertical="center"/>
    </xf>
    <xf numFmtId="164" fontId="5" fillId="0" borderId="11" xfId="2" applyFont="1" applyBorder="1" applyAlignment="1" applyProtection="1">
      <alignment vertical="center"/>
    </xf>
    <xf numFmtId="164" fontId="3" fillId="0" borderId="0" xfId="2" applyFont="1" applyBorder="1" applyAlignment="1">
      <alignment vertical="center"/>
    </xf>
    <xf numFmtId="164" fontId="5" fillId="0" borderId="9" xfId="2" applyFont="1" applyFill="1" applyBorder="1" applyAlignment="1" applyProtection="1">
      <alignment vertical="center"/>
    </xf>
    <xf numFmtId="3" fontId="5" fillId="0" borderId="0" xfId="2" applyNumberFormat="1" applyFont="1" applyFill="1" applyBorder="1" applyAlignment="1" applyProtection="1">
      <alignment vertical="center"/>
    </xf>
    <xf numFmtId="164" fontId="5" fillId="0" borderId="0" xfId="2" applyFont="1" applyFill="1" applyBorder="1" applyAlignment="1" applyProtection="1">
      <alignment vertical="center"/>
    </xf>
    <xf numFmtId="164" fontId="5" fillId="0" borderId="11" xfId="2" applyFont="1" applyFill="1" applyBorder="1" applyAlignment="1" applyProtection="1">
      <alignment vertical="center"/>
    </xf>
    <xf numFmtId="164" fontId="11" fillId="0" borderId="0" xfId="2" applyFont="1" applyBorder="1" applyAlignment="1" applyProtection="1">
      <alignment vertical="center"/>
    </xf>
    <xf numFmtId="3" fontId="5" fillId="0" borderId="8" xfId="2" applyNumberFormat="1" applyFont="1" applyBorder="1" applyAlignment="1">
      <alignment horizontal="right" vertical="center"/>
    </xf>
    <xf numFmtId="3" fontId="5" fillId="0" borderId="8" xfId="2" applyNumberFormat="1" applyFont="1" applyFill="1" applyBorder="1" applyAlignment="1">
      <alignment horizontal="right" vertical="center"/>
    </xf>
    <xf numFmtId="164" fontId="6" fillId="0" borderId="0" xfId="2" applyFont="1" applyFill="1" applyBorder="1" applyAlignment="1" applyProtection="1">
      <alignment vertical="center"/>
    </xf>
    <xf numFmtId="169" fontId="3" fillId="0" borderId="34" xfId="2" applyNumberFormat="1" applyFont="1" applyFill="1" applyBorder="1" applyAlignment="1" applyProtection="1">
      <alignment vertical="center"/>
    </xf>
    <xf numFmtId="169" fontId="3" fillId="0" borderId="35" xfId="2" applyNumberFormat="1" applyFont="1" applyFill="1" applyBorder="1" applyAlignment="1" applyProtection="1">
      <alignment vertical="center"/>
    </xf>
    <xf numFmtId="164" fontId="3" fillId="0" borderId="0" xfId="2" applyFont="1" applyFill="1" applyBorder="1" applyAlignment="1" applyProtection="1">
      <alignment vertical="center" wrapText="1"/>
    </xf>
    <xf numFmtId="169" fontId="3" fillId="0" borderId="8" xfId="2" applyNumberFormat="1" applyFont="1" applyFill="1" applyBorder="1" applyAlignment="1" applyProtection="1">
      <alignment vertical="center"/>
    </xf>
    <xf numFmtId="164" fontId="6" fillId="0" borderId="0" xfId="2" applyFont="1" applyFill="1" applyBorder="1" applyAlignment="1" applyProtection="1">
      <alignment vertical="center" wrapText="1"/>
    </xf>
    <xf numFmtId="169" fontId="3" fillId="0" borderId="35" xfId="2" applyNumberFormat="1" applyFont="1" applyBorder="1" applyAlignment="1" applyProtection="1">
      <alignment vertical="center"/>
    </xf>
    <xf numFmtId="164" fontId="6" fillId="0" borderId="19" xfId="2" applyFont="1" applyBorder="1" applyAlignment="1" applyProtection="1">
      <alignment horizontal="center" vertical="center"/>
    </xf>
    <xf numFmtId="164" fontId="3" fillId="0" borderId="0" xfId="2" applyFont="1" applyFill="1" applyBorder="1" applyAlignment="1" applyProtection="1">
      <alignment horizontal="left" vertical="center"/>
    </xf>
    <xf numFmtId="164" fontId="3" fillId="0" borderId="0" xfId="2" applyFont="1" applyFill="1" applyBorder="1" applyAlignment="1">
      <alignment horizontal="left" vertical="center"/>
    </xf>
    <xf numFmtId="164" fontId="7" fillId="0" borderId="9" xfId="2" applyFont="1" applyFill="1" applyBorder="1" applyAlignment="1" applyProtection="1">
      <alignment vertical="center"/>
    </xf>
    <xf numFmtId="3" fontId="7" fillId="0" borderId="8" xfId="2" applyNumberFormat="1" applyFont="1" applyBorder="1" applyAlignment="1" applyProtection="1">
      <alignment horizontal="right" vertical="center"/>
    </xf>
    <xf numFmtId="10" fontId="5" fillId="0" borderId="36" xfId="3" applyNumberFormat="1" applyFont="1" applyFill="1" applyBorder="1" applyAlignment="1" applyProtection="1">
      <alignment horizontal="right" vertical="center"/>
    </xf>
    <xf numFmtId="3" fontId="3" fillId="0" borderId="23" xfId="2" applyNumberFormat="1" applyFont="1" applyFill="1" applyBorder="1" applyAlignment="1" applyProtection="1">
      <alignment horizontal="right" vertical="center"/>
    </xf>
    <xf numFmtId="164" fontId="3" fillId="0" borderId="10" xfId="2" applyFont="1" applyBorder="1" applyAlignment="1" applyProtection="1">
      <alignment horizontal="right" vertical="center"/>
    </xf>
    <xf numFmtId="164" fontId="6" fillId="0" borderId="0" xfId="2" applyFont="1" applyBorder="1" applyAlignment="1" applyProtection="1">
      <alignment horizontal="left" vertical="center"/>
    </xf>
    <xf numFmtId="164" fontId="6" fillId="0" borderId="0" xfId="2" applyFont="1" applyBorder="1" applyAlignment="1" applyProtection="1">
      <alignment horizontal="center" vertical="center"/>
    </xf>
    <xf numFmtId="164" fontId="3" fillId="0" borderId="0" xfId="2" applyFont="1" applyBorder="1" applyAlignment="1" applyProtection="1">
      <alignment horizontal="center" vertical="center"/>
    </xf>
    <xf numFmtId="164" fontId="3" fillId="0" borderId="17" xfId="2" applyFont="1" applyBorder="1" applyAlignment="1" applyProtection="1">
      <alignment horizontal="right" vertical="center"/>
    </xf>
    <xf numFmtId="164" fontId="3" fillId="0" borderId="0" xfId="2" quotePrefix="1" applyFont="1" applyFill="1" applyBorder="1" applyAlignment="1" applyProtection="1">
      <alignment horizontal="left" vertical="center"/>
    </xf>
    <xf numFmtId="164" fontId="3" fillId="0" borderId="9" xfId="2" applyFont="1" applyFill="1" applyBorder="1" applyAlignment="1" applyProtection="1">
      <alignment horizontal="left" vertical="center"/>
    </xf>
    <xf numFmtId="164" fontId="3" fillId="0" borderId="8" xfId="2" applyFont="1" applyBorder="1" applyAlignment="1" applyProtection="1">
      <alignment horizontal="right" vertical="center"/>
    </xf>
    <xf numFmtId="164" fontId="6" fillId="0" borderId="9" xfId="2" quotePrefix="1" applyFont="1" applyFill="1" applyBorder="1" applyAlignment="1" applyProtection="1">
      <alignment horizontal="left" vertical="center"/>
    </xf>
    <xf numFmtId="164" fontId="6" fillId="0" borderId="0" xfId="2" quotePrefix="1" applyFont="1" applyFill="1" applyBorder="1" applyAlignment="1" applyProtection="1">
      <alignment horizontal="left" vertical="center"/>
    </xf>
    <xf numFmtId="164" fontId="3" fillId="0" borderId="9" xfId="2" applyFont="1" applyFill="1" applyBorder="1" applyAlignment="1">
      <alignment vertical="center"/>
    </xf>
    <xf numFmtId="0" fontId="6" fillId="0" borderId="0" xfId="1" applyFont="1" applyAlignment="1">
      <alignment vertical="center"/>
    </xf>
    <xf numFmtId="164" fontId="6" fillId="0" borderId="0" xfId="2" applyFont="1" applyBorder="1" applyAlignment="1" applyProtection="1">
      <alignment horizontal="right" vertical="center"/>
    </xf>
    <xf numFmtId="164" fontId="7" fillId="0" borderId="0" xfId="2" applyFont="1" applyBorder="1" applyAlignment="1" applyProtection="1">
      <alignment horizontal="center" vertical="center"/>
    </xf>
    <xf numFmtId="164" fontId="7" fillId="0" borderId="11" xfId="2" applyFont="1" applyBorder="1" applyAlignment="1" applyProtection="1">
      <alignment horizontal="center" vertical="center"/>
    </xf>
    <xf numFmtId="164" fontId="6" fillId="0" borderId="0" xfId="2" applyFont="1" applyBorder="1" applyAlignment="1">
      <alignment vertical="center"/>
    </xf>
    <xf numFmtId="164" fontId="5" fillId="0" borderId="0" xfId="2" quotePrefix="1" applyFont="1" applyFill="1" applyBorder="1" applyAlignment="1" applyProtection="1">
      <alignment horizontal="left" vertical="center"/>
    </xf>
    <xf numFmtId="3" fontId="6" fillId="0" borderId="8" xfId="2" applyNumberFormat="1" applyFont="1" applyFill="1" applyBorder="1" applyAlignment="1" applyProtection="1">
      <alignment horizontal="right" vertical="center"/>
    </xf>
    <xf numFmtId="166" fontId="7" fillId="0" borderId="8" xfId="2" applyNumberFormat="1" applyFont="1" applyBorder="1" applyAlignment="1" applyProtection="1">
      <alignment horizontal="right" vertical="center"/>
    </xf>
    <xf numFmtId="3" fontId="7" fillId="0" borderId="8" xfId="2" applyNumberFormat="1" applyFont="1" applyFill="1" applyBorder="1" applyAlignment="1" applyProtection="1">
      <alignment horizontal="right" vertical="center"/>
    </xf>
    <xf numFmtId="164" fontId="5" fillId="0" borderId="9" xfId="2" applyFont="1" applyBorder="1" applyAlignment="1" applyProtection="1">
      <alignment horizontal="left" vertical="center"/>
    </xf>
    <xf numFmtId="10" fontId="3" fillId="0" borderId="36" xfId="3" applyNumberFormat="1" applyFont="1" applyFill="1" applyBorder="1" applyAlignment="1" applyProtection="1">
      <alignment horizontal="right" vertical="center" wrapText="1"/>
    </xf>
    <xf numFmtId="166" fontId="3" fillId="0" borderId="24" xfId="2" applyNumberFormat="1" applyFont="1" applyBorder="1" applyAlignment="1" applyProtection="1">
      <alignment horizontal="right" vertical="center" wrapText="1"/>
    </xf>
    <xf numFmtId="3" fontId="3" fillId="0" borderId="24" xfId="2" applyNumberFormat="1" applyFont="1" applyBorder="1" applyAlignment="1" applyProtection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165" fontId="3" fillId="0" borderId="17" xfId="1" applyNumberFormat="1" applyFont="1" applyBorder="1" applyAlignment="1">
      <alignment horizontal="right" vertical="center" wrapText="1"/>
    </xf>
    <xf numFmtId="168" fontId="9" fillId="0" borderId="17" xfId="5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20" fontId="2" fillId="0" borderId="0" xfId="1" applyNumberFormat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9" fillId="0" borderId="0" xfId="6" applyFont="1" applyAlignment="1">
      <alignment vertical="center"/>
    </xf>
    <xf numFmtId="166" fontId="9" fillId="0" borderId="0" xfId="2" applyNumberFormat="1" applyFont="1" applyAlignment="1">
      <alignment vertical="center"/>
    </xf>
    <xf numFmtId="166" fontId="9" fillId="0" borderId="0" xfId="2" applyNumberFormat="1" applyFont="1" applyFill="1" applyAlignment="1">
      <alignment vertical="center"/>
    </xf>
    <xf numFmtId="0" fontId="2" fillId="0" borderId="0" xfId="6" applyFont="1" applyAlignment="1">
      <alignment vertical="center"/>
    </xf>
    <xf numFmtId="0" fontId="14" fillId="0" borderId="37" xfId="6" applyFont="1" applyBorder="1" applyAlignment="1">
      <alignment vertical="center"/>
    </xf>
    <xf numFmtId="0" fontId="14" fillId="0" borderId="21" xfId="6" applyFont="1" applyBorder="1" applyAlignment="1">
      <alignment vertical="center"/>
    </xf>
    <xf numFmtId="0" fontId="14" fillId="0" borderId="20" xfId="6" applyFont="1" applyBorder="1" applyAlignment="1">
      <alignment vertical="center"/>
    </xf>
    <xf numFmtId="165" fontId="3" fillId="0" borderId="37" xfId="4" quotePrefix="1" applyNumberFormat="1" applyFont="1" applyFill="1" applyBorder="1" applyAlignment="1" applyProtection="1">
      <alignment vertical="center"/>
    </xf>
    <xf numFmtId="165" fontId="3" fillId="0" borderId="20" xfId="4" quotePrefix="1" applyNumberFormat="1" applyFont="1" applyFill="1" applyBorder="1" applyAlignment="1" applyProtection="1">
      <alignment vertical="center"/>
    </xf>
    <xf numFmtId="166" fontId="14" fillId="0" borderId="35" xfId="2" applyNumberFormat="1" applyFont="1" applyFill="1" applyBorder="1" applyAlignment="1" applyProtection="1">
      <alignment vertical="center"/>
    </xf>
    <xf numFmtId="0" fontId="5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13" fillId="0" borderId="0" xfId="6"/>
    <xf numFmtId="0" fontId="15" fillId="0" borderId="25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 wrapText="1"/>
    </xf>
    <xf numFmtId="164" fontId="3" fillId="0" borderId="19" xfId="2" quotePrefix="1" applyFont="1" applyFill="1" applyBorder="1" applyAlignment="1" applyProtection="1">
      <alignment horizontal="center" vertical="center" wrapText="1"/>
    </xf>
    <xf numFmtId="10" fontId="3" fillId="0" borderId="18" xfId="4" quotePrefix="1" applyNumberFormat="1" applyFont="1" applyFill="1" applyBorder="1" applyAlignment="1" applyProtection="1">
      <alignment horizontal="center" vertical="center" wrapText="1"/>
    </xf>
    <xf numFmtId="0" fontId="5" fillId="0" borderId="44" xfId="6" applyFont="1" applyBorder="1" applyAlignment="1">
      <alignment horizontal="center" vertical="center" wrapText="1"/>
    </xf>
    <xf numFmtId="0" fontId="5" fillId="0" borderId="17" xfId="6" applyFont="1" applyBorder="1" applyAlignment="1">
      <alignment horizontal="center" vertical="center" wrapText="1"/>
    </xf>
    <xf numFmtId="0" fontId="3" fillId="0" borderId="45" xfId="6" applyFont="1" applyBorder="1" applyAlignment="1">
      <alignment vertical="center"/>
    </xf>
    <xf numFmtId="164" fontId="3" fillId="0" borderId="45" xfId="2" applyFont="1" applyFill="1" applyBorder="1" applyAlignment="1">
      <alignment vertical="center"/>
    </xf>
    <xf numFmtId="164" fontId="3" fillId="0" borderId="24" xfId="2" applyFont="1" applyFill="1" applyBorder="1" applyAlignment="1" applyProtection="1">
      <alignment horizontal="right" vertical="center" wrapText="1"/>
    </xf>
    <xf numFmtId="10" fontId="3" fillId="0" borderId="36" xfId="4" applyNumberFormat="1" applyFont="1" applyFill="1" applyBorder="1" applyAlignment="1" applyProtection="1">
      <alignment horizontal="right" vertical="center" wrapText="1"/>
    </xf>
    <xf numFmtId="0" fontId="5" fillId="0" borderId="11" xfId="6" applyFont="1" applyBorder="1" applyAlignment="1">
      <alignment horizontal="center" vertical="center"/>
    </xf>
    <xf numFmtId="0" fontId="5" fillId="0" borderId="9" xfId="6" applyFont="1" applyBorder="1" applyAlignment="1">
      <alignment horizontal="left" vertical="center"/>
    </xf>
    <xf numFmtId="164" fontId="3" fillId="0" borderId="8" xfId="2" applyFont="1" applyFill="1" applyBorder="1" applyAlignment="1" applyProtection="1">
      <alignment horizontal="right" vertical="center"/>
    </xf>
    <xf numFmtId="10" fontId="3" fillId="0" borderId="7" xfId="4" applyNumberFormat="1" applyFont="1" applyFill="1" applyBorder="1" applyAlignment="1" applyProtection="1">
      <alignment horizontal="right" vertical="center"/>
    </xf>
    <xf numFmtId="0" fontId="3" fillId="0" borderId="9" xfId="6" applyFont="1" applyBorder="1" applyAlignment="1">
      <alignment horizontal="left" vertical="center"/>
    </xf>
    <xf numFmtId="164" fontId="5" fillId="0" borderId="9" xfId="2" applyFont="1" applyFill="1" applyBorder="1" applyAlignment="1">
      <alignment vertical="center"/>
    </xf>
    <xf numFmtId="10" fontId="5" fillId="0" borderId="46" xfId="3" applyNumberFormat="1" applyFont="1" applyFill="1" applyBorder="1" applyAlignment="1">
      <alignment horizontal="right" vertical="center"/>
    </xf>
    <xf numFmtId="0" fontId="2" fillId="0" borderId="11" xfId="6" applyFont="1" applyBorder="1" applyAlignment="1">
      <alignment horizontal="center" vertical="center"/>
    </xf>
    <xf numFmtId="0" fontId="6" fillId="0" borderId="9" xfId="6" applyFont="1" applyBorder="1" applyAlignment="1">
      <alignment horizontal="left" vertical="center"/>
    </xf>
    <xf numFmtId="164" fontId="6" fillId="0" borderId="9" xfId="2" applyFont="1" applyBorder="1" applyAlignment="1" applyProtection="1">
      <alignment horizontal="right" vertical="center"/>
    </xf>
    <xf numFmtId="10" fontId="3" fillId="0" borderId="46" xfId="3" applyNumberFormat="1" applyFont="1" applyFill="1" applyBorder="1" applyAlignment="1">
      <alignment horizontal="right" vertical="center"/>
    </xf>
    <xf numFmtId="0" fontId="6" fillId="0" borderId="0" xfId="6" applyFont="1" applyAlignment="1">
      <alignment horizontal="left" vertical="center"/>
    </xf>
    <xf numFmtId="0" fontId="6" fillId="0" borderId="9" xfId="6" applyFont="1" applyBorder="1" applyAlignment="1">
      <alignment horizontal="left" vertical="center" wrapText="1"/>
    </xf>
    <xf numFmtId="164" fontId="7" fillId="0" borderId="9" xfId="2" applyFont="1" applyBorder="1" applyAlignment="1" applyProtection="1">
      <alignment horizontal="right" vertical="center"/>
    </xf>
    <xf numFmtId="0" fontId="2" fillId="0" borderId="9" xfId="6" applyFont="1" applyBorder="1" applyAlignment="1">
      <alignment vertical="center"/>
    </xf>
    <xf numFmtId="0" fontId="5" fillId="3" borderId="25" xfId="6" quotePrefix="1" applyFont="1" applyFill="1" applyBorder="1" applyAlignment="1">
      <alignment horizontal="left" vertical="center"/>
    </xf>
    <xf numFmtId="0" fontId="5" fillId="3" borderId="19" xfId="6" quotePrefix="1" applyFont="1" applyFill="1" applyBorder="1" applyAlignment="1">
      <alignment horizontal="left" vertical="center"/>
    </xf>
    <xf numFmtId="164" fontId="5" fillId="3" borderId="20" xfId="2" applyFont="1" applyFill="1" applyBorder="1" applyAlignment="1" applyProtection="1">
      <alignment horizontal="right" vertical="center"/>
    </xf>
    <xf numFmtId="10" fontId="5" fillId="2" borderId="47" xfId="3" applyNumberFormat="1" applyFont="1" applyFill="1" applyBorder="1" applyAlignment="1" applyProtection="1">
      <alignment horizontal="right" vertical="center"/>
    </xf>
    <xf numFmtId="164" fontId="0" fillId="0" borderId="0" xfId="2" applyFont="1"/>
    <xf numFmtId="0" fontId="2" fillId="0" borderId="0" xfId="6" applyFont="1" applyAlignment="1">
      <alignment horizontal="center" vertical="center"/>
    </xf>
    <xf numFmtId="10" fontId="3" fillId="0" borderId="46" xfId="3" applyNumberFormat="1" applyFont="1" applyFill="1" applyBorder="1" applyAlignment="1" applyProtection="1">
      <alignment horizontal="right" vertical="center"/>
    </xf>
    <xf numFmtId="0" fontId="5" fillId="0" borderId="9" xfId="6" quotePrefix="1" applyFont="1" applyBorder="1" applyAlignment="1">
      <alignment horizontal="left" vertical="center"/>
    </xf>
    <xf numFmtId="10" fontId="5" fillId="0" borderId="46" xfId="3" applyNumberFormat="1" applyFont="1" applyFill="1" applyBorder="1" applyAlignment="1" applyProtection="1">
      <alignment horizontal="right" vertical="center"/>
    </xf>
    <xf numFmtId="0" fontId="9" fillId="0" borderId="9" xfId="6" applyFont="1" applyBorder="1" applyAlignment="1">
      <alignment vertical="center"/>
    </xf>
    <xf numFmtId="0" fontId="5" fillId="0" borderId="0" xfId="6" applyFont="1" applyAlignment="1">
      <alignment horizontal="left" vertical="center"/>
    </xf>
    <xf numFmtId="43" fontId="13" fillId="0" borderId="0" xfId="6" applyNumberFormat="1"/>
    <xf numFmtId="0" fontId="5" fillId="0" borderId="6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5" xfId="6" applyFont="1" applyBorder="1" applyAlignment="1">
      <alignment horizontal="left" vertical="center"/>
    </xf>
    <xf numFmtId="164" fontId="5" fillId="0" borderId="5" xfId="2" applyFont="1" applyBorder="1" applyAlignment="1" applyProtection="1">
      <alignment horizontal="right" vertical="center"/>
    </xf>
    <xf numFmtId="10" fontId="5" fillId="0" borderId="48" xfId="3" applyNumberFormat="1" applyFont="1" applyFill="1" applyBorder="1" applyAlignment="1" applyProtection="1">
      <alignment horizontal="right" vertical="center"/>
    </xf>
    <xf numFmtId="0" fontId="17" fillId="3" borderId="49" xfId="6" quotePrefix="1" applyFont="1" applyFill="1" applyBorder="1" applyAlignment="1">
      <alignment horizontal="left" vertical="center"/>
    </xf>
    <xf numFmtId="0" fontId="17" fillId="3" borderId="13" xfId="6" quotePrefix="1" applyFont="1" applyFill="1" applyBorder="1" applyAlignment="1">
      <alignment horizontal="left" vertical="center"/>
    </xf>
    <xf numFmtId="164" fontId="5" fillId="3" borderId="14" xfId="2" applyFont="1" applyFill="1" applyBorder="1" applyAlignment="1" applyProtection="1">
      <alignment horizontal="right" vertical="center"/>
    </xf>
    <xf numFmtId="0" fontId="2" fillId="0" borderId="32" xfId="6" applyFont="1" applyBorder="1" applyAlignment="1">
      <alignment horizontal="center" vertical="center"/>
    </xf>
    <xf numFmtId="0" fontId="2" fillId="0" borderId="31" xfId="6" applyFont="1" applyBorder="1" applyAlignment="1">
      <alignment horizontal="center" vertical="center"/>
    </xf>
    <xf numFmtId="0" fontId="3" fillId="0" borderId="41" xfId="6" applyFont="1" applyBorder="1" applyAlignment="1">
      <alignment horizontal="left" vertical="center"/>
    </xf>
    <xf numFmtId="0" fontId="9" fillId="0" borderId="11" xfId="6" applyFont="1" applyBorder="1" applyAlignment="1">
      <alignment horizontal="center" vertical="center"/>
    </xf>
    <xf numFmtId="0" fontId="5" fillId="0" borderId="9" xfId="6" applyFont="1" applyBorder="1" applyAlignment="1">
      <alignment vertical="center"/>
    </xf>
    <xf numFmtId="0" fontId="9" fillId="0" borderId="0" xfId="6" applyFont="1" applyAlignment="1">
      <alignment horizontal="center" vertical="center"/>
    </xf>
    <xf numFmtId="10" fontId="3" fillId="0" borderId="7" xfId="3" applyNumberFormat="1" applyFont="1" applyFill="1" applyBorder="1" applyAlignment="1" applyProtection="1">
      <alignment horizontal="right" vertical="center"/>
    </xf>
    <xf numFmtId="10" fontId="3" fillId="0" borderId="7" xfId="3" applyNumberFormat="1" applyFont="1" applyFill="1" applyBorder="1" applyAlignment="1">
      <alignment horizontal="right" vertical="center"/>
    </xf>
    <xf numFmtId="164" fontId="5" fillId="3" borderId="19" xfId="2" applyFont="1" applyFill="1" applyBorder="1" applyAlignment="1" applyProtection="1">
      <alignment horizontal="right" vertical="center"/>
    </xf>
    <xf numFmtId="0" fontId="9" fillId="0" borderId="6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0" fontId="5" fillId="0" borderId="5" xfId="6" applyFont="1" applyBorder="1" applyAlignment="1">
      <alignment vertical="center"/>
    </xf>
    <xf numFmtId="164" fontId="5" fillId="0" borderId="5" xfId="2" applyFont="1" applyBorder="1" applyAlignment="1">
      <alignment horizontal="right" vertical="center"/>
    </xf>
    <xf numFmtId="10" fontId="5" fillId="0" borderId="48" xfId="3" applyNumberFormat="1" applyFont="1" applyFill="1" applyBorder="1" applyAlignment="1">
      <alignment horizontal="right" vertical="center"/>
    </xf>
    <xf numFmtId="164" fontId="5" fillId="3" borderId="13" xfId="2" applyFont="1" applyFill="1" applyBorder="1" applyAlignment="1" applyProtection="1">
      <alignment horizontal="right" vertical="center"/>
    </xf>
    <xf numFmtId="0" fontId="3" fillId="0" borderId="9" xfId="6" applyFont="1" applyBorder="1" applyAlignment="1">
      <alignment vertical="center"/>
    </xf>
    <xf numFmtId="164" fontId="3" fillId="0" borderId="8" xfId="2" applyFont="1" applyBorder="1" applyAlignment="1">
      <alignment horizontal="right" vertical="center"/>
    </xf>
    <xf numFmtId="0" fontId="7" fillId="0" borderId="9" xfId="6" applyFont="1" applyBorder="1" applyAlignment="1">
      <alignment horizontal="left" vertical="center"/>
    </xf>
    <xf numFmtId="10" fontId="5" fillId="0" borderId="7" xfId="3" applyNumberFormat="1" applyFont="1" applyFill="1" applyBorder="1" applyAlignment="1">
      <alignment horizontal="right" vertical="center"/>
    </xf>
    <xf numFmtId="164" fontId="3" fillId="0" borderId="8" xfId="2" applyFont="1" applyFill="1" applyBorder="1" applyAlignment="1">
      <alignment horizontal="right" vertical="center"/>
    </xf>
    <xf numFmtId="0" fontId="5" fillId="0" borderId="50" xfId="6" applyFont="1" applyBorder="1" applyAlignment="1">
      <alignment vertical="center"/>
    </xf>
    <xf numFmtId="0" fontId="2" fillId="0" borderId="4" xfId="6" applyFont="1" applyBorder="1" applyAlignment="1">
      <alignment horizontal="center" vertical="center"/>
    </xf>
    <xf numFmtId="0" fontId="2" fillId="0" borderId="51" xfId="6" applyFont="1" applyBorder="1" applyAlignment="1">
      <alignment vertical="center"/>
    </xf>
    <xf numFmtId="164" fontId="5" fillId="0" borderId="52" xfId="2" applyFont="1" applyFill="1" applyBorder="1" applyAlignment="1">
      <alignment horizontal="right" vertical="center"/>
    </xf>
    <xf numFmtId="10" fontId="5" fillId="0" borderId="53" xfId="3" applyNumberFormat="1" applyFont="1" applyFill="1" applyBorder="1" applyAlignment="1">
      <alignment horizontal="right" vertical="center"/>
    </xf>
    <xf numFmtId="0" fontId="13" fillId="0" borderId="0" xfId="6" applyAlignment="1">
      <alignment horizontal="right" vertical="center"/>
    </xf>
    <xf numFmtId="164" fontId="2" fillId="0" borderId="0" xfId="2" applyFont="1" applyFill="1" applyAlignment="1">
      <alignment vertical="center" wrapText="1"/>
    </xf>
    <xf numFmtId="10" fontId="2" fillId="0" borderId="0" xfId="6" applyNumberFormat="1" applyFont="1" applyAlignment="1">
      <alignment horizontal="right" vertical="center" wrapText="1"/>
    </xf>
    <xf numFmtId="0" fontId="2" fillId="0" borderId="0" xfId="6" applyFont="1" applyAlignment="1">
      <alignment vertical="center" wrapText="1"/>
    </xf>
    <xf numFmtId="10" fontId="2" fillId="0" borderId="0" xfId="4" applyNumberFormat="1" applyFont="1" applyFill="1" applyAlignment="1">
      <alignment horizontal="right" vertical="center" wrapText="1"/>
    </xf>
    <xf numFmtId="164" fontId="5" fillId="3" borderId="6" xfId="2" applyFont="1" applyFill="1" applyBorder="1" applyAlignment="1" applyProtection="1">
      <alignment horizontal="left" vertical="center"/>
    </xf>
    <xf numFmtId="164" fontId="5" fillId="3" borderId="5" xfId="2" applyFont="1" applyFill="1" applyBorder="1" applyAlignment="1" applyProtection="1">
      <alignment horizontal="left" vertical="center"/>
    </xf>
    <xf numFmtId="164" fontId="5" fillId="3" borderId="4" xfId="2" applyFont="1" applyFill="1" applyBorder="1" applyAlignment="1" applyProtection="1">
      <alignment horizontal="left" vertical="center"/>
    </xf>
    <xf numFmtId="164" fontId="5" fillId="3" borderId="3" xfId="2" applyFont="1" applyFill="1" applyBorder="1" applyAlignment="1" applyProtection="1">
      <alignment horizontal="left" vertical="center"/>
    </xf>
    <xf numFmtId="164" fontId="6" fillId="0" borderId="0" xfId="2" applyFont="1" applyFill="1" applyBorder="1" applyAlignment="1" applyProtection="1">
      <alignment horizontal="left" vertical="center" wrapText="1"/>
    </xf>
    <xf numFmtId="164" fontId="6" fillId="0" borderId="9" xfId="2" applyFont="1" applyFill="1" applyBorder="1" applyAlignment="1" applyProtection="1">
      <alignment horizontal="left" vertical="center" wrapText="1"/>
    </xf>
    <xf numFmtId="164" fontId="5" fillId="3" borderId="22" xfId="2" applyFont="1" applyFill="1" applyBorder="1" applyAlignment="1" applyProtection="1">
      <alignment vertical="center"/>
    </xf>
    <xf numFmtId="164" fontId="5" fillId="3" borderId="21" xfId="2" applyFont="1" applyFill="1" applyBorder="1" applyAlignment="1" applyProtection="1">
      <alignment vertical="center"/>
    </xf>
    <xf numFmtId="164" fontId="5" fillId="3" borderId="17" xfId="2" applyFont="1" applyFill="1" applyBorder="1" applyAlignment="1" applyProtection="1">
      <alignment vertical="center"/>
    </xf>
    <xf numFmtId="164" fontId="5" fillId="3" borderId="20" xfId="2" applyFont="1" applyFill="1" applyBorder="1" applyAlignment="1" applyProtection="1">
      <alignment vertical="center"/>
    </xf>
    <xf numFmtId="164" fontId="5" fillId="3" borderId="0" xfId="2" applyFont="1" applyFill="1" applyBorder="1" applyAlignment="1" applyProtection="1">
      <alignment vertical="center"/>
    </xf>
    <xf numFmtId="164" fontId="5" fillId="3" borderId="16" xfId="2" applyFont="1" applyFill="1" applyBorder="1" applyAlignment="1" applyProtection="1">
      <alignment vertical="center"/>
    </xf>
    <xf numFmtId="164" fontId="5" fillId="3" borderId="15" xfId="2" applyFont="1" applyFill="1" applyBorder="1" applyAlignment="1" applyProtection="1">
      <alignment vertical="center"/>
    </xf>
    <xf numFmtId="164" fontId="5" fillId="3" borderId="14" xfId="2" applyFont="1" applyFill="1" applyBorder="1" applyAlignment="1" applyProtection="1">
      <alignment vertical="center"/>
    </xf>
    <xf numFmtId="164" fontId="5" fillId="3" borderId="33" xfId="2" applyFont="1" applyFill="1" applyBorder="1" applyAlignment="1" applyProtection="1">
      <alignment vertical="center"/>
    </xf>
    <xf numFmtId="164" fontId="5" fillId="3" borderId="2" xfId="2" applyFont="1" applyFill="1" applyBorder="1" applyAlignment="1" applyProtection="1">
      <alignment vertical="center"/>
    </xf>
    <xf numFmtId="164" fontId="5" fillId="3" borderId="25" xfId="2" applyFont="1" applyFill="1" applyBorder="1" applyAlignment="1" applyProtection="1">
      <alignment vertical="center"/>
    </xf>
    <xf numFmtId="164" fontId="5" fillId="3" borderId="19" xfId="2" applyFont="1" applyFill="1" applyBorder="1" applyAlignment="1" applyProtection="1">
      <alignment vertical="center"/>
    </xf>
    <xf numFmtId="164" fontId="5" fillId="3" borderId="23" xfId="2" applyFont="1" applyFill="1" applyBorder="1" applyAlignment="1" applyProtection="1">
      <alignment vertical="center"/>
    </xf>
    <xf numFmtId="164" fontId="10" fillId="0" borderId="16" xfId="2" applyFont="1" applyBorder="1" applyAlignment="1">
      <alignment horizontal="center" vertical="center" wrapText="1"/>
    </xf>
    <xf numFmtId="164" fontId="10" fillId="0" borderId="15" xfId="2" applyFont="1" applyBorder="1" applyAlignment="1">
      <alignment horizontal="center" vertical="center" wrapText="1"/>
    </xf>
    <xf numFmtId="164" fontId="5" fillId="3" borderId="25" xfId="2" applyFont="1" applyFill="1" applyBorder="1" applyAlignment="1" applyProtection="1">
      <alignment horizontal="left" vertical="center"/>
    </xf>
    <xf numFmtId="164" fontId="5" fillId="3" borderId="19" xfId="2" applyFont="1" applyFill="1" applyBorder="1" applyAlignment="1" applyProtection="1">
      <alignment horizontal="left" vertical="center"/>
    </xf>
    <xf numFmtId="164" fontId="5" fillId="3" borderId="24" xfId="2" applyFont="1" applyFill="1" applyBorder="1" applyAlignment="1" applyProtection="1">
      <alignment horizontal="left" vertical="center"/>
    </xf>
    <xf numFmtId="164" fontId="5" fillId="3" borderId="8" xfId="2" applyFont="1" applyFill="1" applyBorder="1" applyAlignment="1" applyProtection="1">
      <alignment vertical="center"/>
    </xf>
    <xf numFmtId="3" fontId="5" fillId="0" borderId="13" xfId="1" applyNumberFormat="1" applyFont="1" applyBorder="1" applyAlignment="1">
      <alignment horizontal="center" vertical="center"/>
    </xf>
    <xf numFmtId="3" fontId="5" fillId="0" borderId="12" xfId="1" applyNumberFormat="1" applyFont="1" applyBorder="1" applyAlignment="1">
      <alignment horizontal="center" vertical="center"/>
    </xf>
    <xf numFmtId="168" fontId="9" fillId="0" borderId="32" xfId="5" applyFont="1" applyFill="1" applyBorder="1" applyAlignment="1">
      <alignment horizontal="center" vertical="center" wrapText="1"/>
    </xf>
    <xf numFmtId="168" fontId="9" fillId="0" borderId="31" xfId="5" applyFont="1" applyFill="1" applyBorder="1" applyAlignment="1">
      <alignment horizontal="center" vertical="center" wrapText="1"/>
    </xf>
    <xf numFmtId="168" fontId="9" fillId="0" borderId="30" xfId="5" applyFont="1" applyFill="1" applyBorder="1" applyAlignment="1">
      <alignment horizontal="center" vertical="center" wrapText="1"/>
    </xf>
    <xf numFmtId="168" fontId="9" fillId="0" borderId="27" xfId="5" applyFont="1" applyFill="1" applyBorder="1" applyAlignment="1">
      <alignment horizontal="center" vertical="center" wrapText="1"/>
    </xf>
    <xf numFmtId="168" fontId="9" fillId="0" borderId="4" xfId="5" applyFont="1" applyFill="1" applyBorder="1" applyAlignment="1">
      <alignment horizontal="center" vertical="center" wrapText="1"/>
    </xf>
    <xf numFmtId="168" fontId="9" fillId="0" borderId="26" xfId="5" applyFont="1" applyFill="1" applyBorder="1" applyAlignment="1">
      <alignment horizontal="center" vertical="center" wrapText="1"/>
    </xf>
    <xf numFmtId="3" fontId="3" fillId="0" borderId="29" xfId="2" quotePrefix="1" applyNumberFormat="1" applyFont="1" applyFill="1" applyBorder="1" applyAlignment="1" applyProtection="1">
      <alignment horizontal="center" vertical="center" wrapText="1"/>
    </xf>
    <xf numFmtId="3" fontId="3" fillId="0" borderId="19" xfId="2" quotePrefix="1" applyNumberFormat="1" applyFont="1" applyFill="1" applyBorder="1" applyAlignment="1" applyProtection="1">
      <alignment horizontal="center" vertical="center" wrapText="1"/>
    </xf>
    <xf numFmtId="3" fontId="3" fillId="0" borderId="29" xfId="4" quotePrefix="1" applyNumberFormat="1" applyFont="1" applyFill="1" applyBorder="1" applyAlignment="1" applyProtection="1">
      <alignment horizontal="center" vertical="center" wrapText="1"/>
    </xf>
    <xf numFmtId="3" fontId="3" fillId="0" borderId="28" xfId="4" quotePrefix="1" applyNumberFormat="1" applyFont="1" applyFill="1" applyBorder="1" applyAlignment="1" applyProtection="1">
      <alignment horizontal="center" vertical="center" wrapText="1"/>
    </xf>
    <xf numFmtId="164" fontId="7" fillId="0" borderId="0" xfId="2" quotePrefix="1" applyFont="1" applyFill="1" applyBorder="1" applyAlignment="1" applyProtection="1">
      <alignment horizontal="left" vertical="center" wrapText="1"/>
    </xf>
    <xf numFmtId="164" fontId="7" fillId="0" borderId="9" xfId="2" quotePrefix="1" applyFont="1" applyFill="1" applyBorder="1" applyAlignment="1" applyProtection="1">
      <alignment horizontal="left" vertical="center" wrapText="1"/>
    </xf>
    <xf numFmtId="164" fontId="5" fillId="3" borderId="23" xfId="2" applyFont="1" applyFill="1" applyBorder="1" applyAlignment="1" applyProtection="1">
      <alignment horizontal="left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165" fontId="16" fillId="0" borderId="29" xfId="4" quotePrefix="1" applyNumberFormat="1" applyFont="1" applyFill="1" applyBorder="1" applyAlignment="1" applyProtection="1">
      <alignment horizontal="center" vertical="center" wrapText="1"/>
    </xf>
    <xf numFmtId="165" fontId="16" fillId="0" borderId="28" xfId="4" quotePrefix="1" applyNumberFormat="1" applyFont="1" applyFill="1" applyBorder="1" applyAlignment="1" applyProtection="1">
      <alignment horizontal="center" vertical="center" wrapText="1"/>
    </xf>
    <xf numFmtId="0" fontId="2" fillId="0" borderId="0" xfId="6" applyFont="1" applyAlignment="1">
      <alignment horizontal="left" vertical="center" wrapText="1"/>
    </xf>
    <xf numFmtId="0" fontId="15" fillId="0" borderId="38" xfId="6" applyFont="1" applyBorder="1" applyAlignment="1">
      <alignment horizontal="center" vertical="center" wrapText="1"/>
    </xf>
    <xf numFmtId="0" fontId="15" fillId="0" borderId="39" xfId="6" applyFont="1" applyBorder="1" applyAlignment="1">
      <alignment horizontal="center" vertical="center" wrapText="1"/>
    </xf>
    <xf numFmtId="0" fontId="15" fillId="0" borderId="40" xfId="6" applyFont="1" applyBorder="1" applyAlignment="1">
      <alignment horizontal="center" vertical="center" wrapText="1"/>
    </xf>
    <xf numFmtId="166" fontId="3" fillId="0" borderId="41" xfId="2" quotePrefix="1" applyNumberFormat="1" applyFont="1" applyFill="1" applyBorder="1" applyAlignment="1" applyProtection="1">
      <alignment horizontal="center" vertical="center" wrapText="1"/>
    </xf>
    <xf numFmtId="166" fontId="3" fillId="0" borderId="43" xfId="2" quotePrefix="1" applyNumberFormat="1" applyFont="1" applyFill="1" applyBorder="1" applyAlignment="1" applyProtection="1">
      <alignment horizontal="center" vertical="center" wrapText="1"/>
    </xf>
    <xf numFmtId="166" fontId="3" fillId="0" borderId="42" xfId="2" quotePrefix="1" applyNumberFormat="1" applyFont="1" applyFill="1" applyBorder="1" applyAlignment="1" applyProtection="1">
      <alignment horizontal="center" vertical="center" wrapText="1"/>
    </xf>
    <xf numFmtId="166" fontId="3" fillId="0" borderId="23" xfId="2" quotePrefix="1" applyNumberFormat="1" applyFont="1" applyFill="1" applyBorder="1" applyAlignment="1" applyProtection="1">
      <alignment horizontal="center" vertical="center" wrapText="1"/>
    </xf>
  </cellXfs>
  <cellStyles count="7">
    <cellStyle name="Migliaia [0] 2" xfId="4" xr:uid="{5A1874AF-A462-4522-84C8-ABB3CCF2C56A}"/>
    <cellStyle name="Migliaia 2" xfId="2" xr:uid="{BFBF135E-9228-40CB-B29B-5123D4B09A68}"/>
    <cellStyle name="Normale" xfId="0" builtinId="0"/>
    <cellStyle name="Normale 2" xfId="6" xr:uid="{A016A778-D92F-4E42-91F8-9030CA35EBBD}"/>
    <cellStyle name="Normale 2 2" xfId="1" xr:uid="{8B1F010C-E29A-4B35-9625-337B9E44A729}"/>
    <cellStyle name="Percentuale 2" xfId="3" xr:uid="{DE9D512F-8DE6-407A-8938-FB3D49111A63}"/>
    <cellStyle name="Titolo 6" xfId="5" xr:uid="{BE963062-59D6-4724-948D-6724CF0FF8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148AE-C237-4E3B-A7C9-F3F2930DAD20}">
  <dimension ref="A1:N280"/>
  <sheetViews>
    <sheetView tabSelected="1" zoomScaleNormal="100" zoomScaleSheetLayoutView="100" workbookViewId="0">
      <selection sqref="A1:J1"/>
    </sheetView>
  </sheetViews>
  <sheetFormatPr defaultColWidth="9.140625" defaultRowHeight="12.75"/>
  <cols>
    <col min="1" max="2" width="3.42578125" style="6" customWidth="1"/>
    <col min="3" max="4" width="2.7109375" style="6" customWidth="1"/>
    <col min="5" max="5" width="3.42578125" style="6" customWidth="1"/>
    <col min="6" max="6" width="40.7109375" style="1" customWidth="1"/>
    <col min="7" max="7" width="13.140625" style="5" bestFit="1" customWidth="1"/>
    <col min="8" max="8" width="12.85546875" style="5" bestFit="1" customWidth="1"/>
    <col min="9" max="9" width="13" style="4" customWidth="1"/>
    <col min="10" max="10" width="13" style="4" bestFit="1" customWidth="1"/>
    <col min="11" max="11" width="12" style="3" bestFit="1" customWidth="1"/>
    <col min="12" max="12" width="9.42578125" style="2" bestFit="1" customWidth="1"/>
    <col min="13" max="13" width="13.42578125" style="1" bestFit="1" customWidth="1"/>
    <col min="14" max="14" width="13.85546875" style="1" bestFit="1" customWidth="1"/>
    <col min="15" max="16384" width="9.140625" style="1"/>
  </cols>
  <sheetData>
    <row r="1" spans="1:13" ht="32.25" customHeight="1" thickBot="1">
      <c r="A1" s="289" t="s">
        <v>185</v>
      </c>
      <c r="B1" s="290"/>
      <c r="C1" s="290"/>
      <c r="D1" s="290"/>
      <c r="E1" s="290"/>
      <c r="F1" s="290"/>
      <c r="G1" s="290"/>
      <c r="H1" s="290"/>
      <c r="I1" s="290"/>
      <c r="J1" s="290"/>
      <c r="K1" s="274" t="s">
        <v>184</v>
      </c>
      <c r="L1" s="275"/>
    </row>
    <row r="2" spans="1:13" ht="7.5" customHeight="1" thickBot="1">
      <c r="A2" s="159"/>
      <c r="B2" s="159"/>
      <c r="C2" s="159"/>
      <c r="D2" s="159"/>
      <c r="E2" s="159"/>
      <c r="F2" s="158"/>
      <c r="G2" s="157"/>
      <c r="H2" s="157"/>
      <c r="I2" s="93"/>
      <c r="J2" s="92"/>
      <c r="K2" s="50"/>
      <c r="L2" s="91"/>
    </row>
    <row r="3" spans="1:13" ht="13.15" customHeight="1">
      <c r="A3" s="276" t="s">
        <v>100</v>
      </c>
      <c r="B3" s="277"/>
      <c r="C3" s="277"/>
      <c r="D3" s="277"/>
      <c r="E3" s="277"/>
      <c r="F3" s="277"/>
      <c r="G3" s="277"/>
      <c r="H3" s="278"/>
      <c r="I3" s="282" t="s">
        <v>99</v>
      </c>
      <c r="J3" s="282" t="s">
        <v>98</v>
      </c>
      <c r="K3" s="284" t="s">
        <v>183</v>
      </c>
      <c r="L3" s="285"/>
    </row>
    <row r="4" spans="1:13" ht="39.75" customHeight="1" thickBot="1">
      <c r="A4" s="279"/>
      <c r="B4" s="280"/>
      <c r="C4" s="280"/>
      <c r="D4" s="280"/>
      <c r="E4" s="280"/>
      <c r="F4" s="280"/>
      <c r="G4" s="280"/>
      <c r="H4" s="281"/>
      <c r="I4" s="283"/>
      <c r="J4" s="283"/>
      <c r="K4" s="90" t="s">
        <v>97</v>
      </c>
      <c r="L4" s="89" t="s">
        <v>96</v>
      </c>
    </row>
    <row r="5" spans="1:13">
      <c r="A5" s="156"/>
      <c r="B5" s="155"/>
      <c r="C5" s="155"/>
      <c r="D5" s="155"/>
      <c r="E5" s="155"/>
      <c r="F5" s="154"/>
      <c r="G5" s="153"/>
      <c r="H5" s="152"/>
      <c r="I5" s="151"/>
      <c r="J5" s="151"/>
      <c r="K5" s="150"/>
      <c r="L5" s="149"/>
    </row>
    <row r="6" spans="1:13" s="9" customFormat="1" ht="11.25">
      <c r="A6" s="35" t="s">
        <v>95</v>
      </c>
      <c r="B6" s="148" t="s">
        <v>182</v>
      </c>
      <c r="C6" s="34"/>
      <c r="D6" s="34"/>
      <c r="E6" s="34"/>
      <c r="F6" s="40"/>
      <c r="G6" s="41"/>
      <c r="H6" s="41"/>
      <c r="I6" s="147"/>
      <c r="J6" s="125"/>
      <c r="K6" s="146"/>
      <c r="L6" s="42"/>
    </row>
    <row r="7" spans="1:13" s="9" customFormat="1" ht="11.25">
      <c r="A7" s="70"/>
      <c r="B7" s="34" t="s">
        <v>93</v>
      </c>
      <c r="C7" s="19" t="s">
        <v>181</v>
      </c>
      <c r="D7" s="34"/>
      <c r="E7" s="34"/>
      <c r="F7" s="40"/>
      <c r="G7" s="41"/>
      <c r="H7" s="41"/>
      <c r="I7" s="43">
        <v>16060731</v>
      </c>
      <c r="J7" s="43">
        <v>17135115</v>
      </c>
      <c r="K7" s="43">
        <f t="shared" ref="K7:K37" si="0">+I7-J7</f>
        <v>-1074384</v>
      </c>
      <c r="L7" s="25">
        <f t="shared" ref="L7:L37" si="1">IF(J7=0,"-    ",K7/J7)</f>
        <v>-6.27007172114106E-2</v>
      </c>
      <c r="M7" s="10"/>
    </row>
    <row r="8" spans="1:13" s="5" customFormat="1" ht="11.25">
      <c r="A8" s="35"/>
      <c r="B8" s="34"/>
      <c r="C8" s="131" t="s">
        <v>16</v>
      </c>
      <c r="D8" s="122" t="s">
        <v>180</v>
      </c>
      <c r="E8" s="34"/>
      <c r="F8" s="54"/>
      <c r="G8" s="72"/>
      <c r="H8" s="72"/>
      <c r="I8" s="145">
        <v>0</v>
      </c>
      <c r="J8" s="145">
        <v>0</v>
      </c>
      <c r="K8" s="145">
        <f t="shared" si="0"/>
        <v>0</v>
      </c>
      <c r="L8" s="14" t="str">
        <f t="shared" si="1"/>
        <v xml:space="preserve">-    </v>
      </c>
      <c r="M8" s="10"/>
    </row>
    <row r="9" spans="1:13" s="5" customFormat="1" ht="11.25">
      <c r="A9" s="74"/>
      <c r="B9" s="34"/>
      <c r="C9" s="131" t="s">
        <v>7</v>
      </c>
      <c r="D9" s="122" t="s">
        <v>179</v>
      </c>
      <c r="E9" s="34"/>
      <c r="F9" s="106"/>
      <c r="G9" s="72"/>
      <c r="H9" s="72"/>
      <c r="I9" s="55">
        <v>0</v>
      </c>
      <c r="J9" s="55">
        <v>0</v>
      </c>
      <c r="K9" s="55">
        <f t="shared" si="0"/>
        <v>0</v>
      </c>
      <c r="L9" s="14" t="str">
        <f t="shared" si="1"/>
        <v xml:space="preserve">-    </v>
      </c>
      <c r="M9" s="10"/>
    </row>
    <row r="10" spans="1:13" s="5" customFormat="1" ht="11.25">
      <c r="A10" s="74"/>
      <c r="B10" s="34"/>
      <c r="C10" s="131" t="s">
        <v>5</v>
      </c>
      <c r="D10" s="122" t="s">
        <v>178</v>
      </c>
      <c r="E10" s="34"/>
      <c r="F10" s="106"/>
      <c r="G10" s="72"/>
      <c r="H10" s="72"/>
      <c r="I10" s="55">
        <v>89742</v>
      </c>
      <c r="J10" s="55">
        <v>154419</v>
      </c>
      <c r="K10" s="55">
        <f t="shared" si="0"/>
        <v>-64677</v>
      </c>
      <c r="L10" s="14">
        <f t="shared" si="1"/>
        <v>-0.41884094573854252</v>
      </c>
      <c r="M10" s="10"/>
    </row>
    <row r="11" spans="1:13" s="5" customFormat="1" ht="11.25">
      <c r="A11" s="74"/>
      <c r="B11" s="34"/>
      <c r="C11" s="131" t="s">
        <v>3</v>
      </c>
      <c r="D11" s="122" t="s">
        <v>177</v>
      </c>
      <c r="E11" s="34"/>
      <c r="F11" s="106"/>
      <c r="G11" s="72"/>
      <c r="H11" s="72"/>
      <c r="I11" s="55">
        <v>125061</v>
      </c>
      <c r="J11" s="55">
        <v>125061</v>
      </c>
      <c r="K11" s="55">
        <f t="shared" si="0"/>
        <v>0</v>
      </c>
      <c r="L11" s="14">
        <f t="shared" si="1"/>
        <v>0</v>
      </c>
      <c r="M11" s="10"/>
    </row>
    <row r="12" spans="1:13" s="5" customFormat="1" ht="11.25">
      <c r="A12" s="74"/>
      <c r="B12" s="34"/>
      <c r="C12" s="131" t="s">
        <v>47</v>
      </c>
      <c r="D12" s="122" t="s">
        <v>176</v>
      </c>
      <c r="E12" s="34"/>
      <c r="F12" s="106"/>
      <c r="G12" s="72"/>
      <c r="H12" s="72"/>
      <c r="I12" s="55">
        <v>15845928</v>
      </c>
      <c r="J12" s="55">
        <v>16855635</v>
      </c>
      <c r="K12" s="55">
        <f t="shared" si="0"/>
        <v>-1009707</v>
      </c>
      <c r="L12" s="14">
        <f t="shared" si="1"/>
        <v>-5.990323117461905E-2</v>
      </c>
      <c r="M12" s="10"/>
    </row>
    <row r="13" spans="1:13" s="9" customFormat="1" ht="11.25">
      <c r="A13" s="70"/>
      <c r="B13" s="34" t="s">
        <v>91</v>
      </c>
      <c r="C13" s="144" t="s">
        <v>175</v>
      </c>
      <c r="D13" s="34"/>
      <c r="E13" s="34"/>
      <c r="F13" s="40"/>
      <c r="G13" s="41"/>
      <c r="H13" s="41"/>
      <c r="I13" s="43">
        <v>446806059</v>
      </c>
      <c r="J13" s="43">
        <v>419926184</v>
      </c>
      <c r="K13" s="43">
        <f t="shared" si="0"/>
        <v>26879875</v>
      </c>
      <c r="L13" s="42">
        <f t="shared" si="1"/>
        <v>6.4010952458253945E-2</v>
      </c>
      <c r="M13" s="10"/>
    </row>
    <row r="14" spans="1:13" s="5" customFormat="1" ht="11.25">
      <c r="A14" s="35"/>
      <c r="B14" s="34"/>
      <c r="C14" s="131" t="s">
        <v>16</v>
      </c>
      <c r="D14" s="122" t="s">
        <v>174</v>
      </c>
      <c r="E14" s="131"/>
      <c r="F14" s="137"/>
      <c r="G14" s="72"/>
      <c r="H14" s="72"/>
      <c r="I14" s="55">
        <v>1250493</v>
      </c>
      <c r="J14" s="55">
        <v>1250493</v>
      </c>
      <c r="K14" s="55">
        <f t="shared" si="0"/>
        <v>0</v>
      </c>
      <c r="L14" s="42">
        <f t="shared" si="1"/>
        <v>0</v>
      </c>
      <c r="M14" s="10"/>
    </row>
    <row r="15" spans="1:13" s="139" customFormat="1" ht="11.25">
      <c r="A15" s="142"/>
      <c r="B15" s="141"/>
      <c r="C15" s="130"/>
      <c r="D15" s="130" t="s">
        <v>45</v>
      </c>
      <c r="E15" s="129" t="s">
        <v>173</v>
      </c>
      <c r="F15" s="143"/>
      <c r="G15" s="140"/>
      <c r="H15" s="140"/>
      <c r="I15" s="55">
        <v>672440</v>
      </c>
      <c r="J15" s="55">
        <v>672440</v>
      </c>
      <c r="K15" s="55">
        <f t="shared" si="0"/>
        <v>0</v>
      </c>
      <c r="L15" s="42">
        <f t="shared" si="1"/>
        <v>0</v>
      </c>
      <c r="M15" s="10"/>
    </row>
    <row r="16" spans="1:13" s="139" customFormat="1" ht="11.25">
      <c r="A16" s="142"/>
      <c r="B16" s="141"/>
      <c r="C16" s="130"/>
      <c r="D16" s="130" t="s">
        <v>43</v>
      </c>
      <c r="E16" s="73" t="s">
        <v>172</v>
      </c>
      <c r="F16" s="137"/>
      <c r="G16" s="140"/>
      <c r="H16" s="140"/>
      <c r="I16" s="55">
        <v>578053</v>
      </c>
      <c r="J16" s="55">
        <v>578053</v>
      </c>
      <c r="K16" s="55">
        <f t="shared" si="0"/>
        <v>0</v>
      </c>
      <c r="L16" s="42">
        <f t="shared" si="1"/>
        <v>0</v>
      </c>
      <c r="M16" s="10"/>
    </row>
    <row r="17" spans="1:13" s="5" customFormat="1" ht="11.25">
      <c r="A17" s="35"/>
      <c r="B17" s="34"/>
      <c r="C17" s="131" t="s">
        <v>7</v>
      </c>
      <c r="D17" s="134" t="s">
        <v>171</v>
      </c>
      <c r="E17" s="34"/>
      <c r="F17" s="106"/>
      <c r="G17" s="72"/>
      <c r="H17" s="72"/>
      <c r="I17" s="55">
        <v>256021578</v>
      </c>
      <c r="J17" s="55">
        <v>272095995</v>
      </c>
      <c r="K17" s="55">
        <f t="shared" si="0"/>
        <v>-16074417</v>
      </c>
      <c r="L17" s="14">
        <f t="shared" si="1"/>
        <v>-5.9076271960563038E-2</v>
      </c>
      <c r="M17" s="10"/>
    </row>
    <row r="18" spans="1:13" s="5" customFormat="1" ht="11.25">
      <c r="A18" s="35"/>
      <c r="B18" s="34"/>
      <c r="C18" s="131"/>
      <c r="D18" s="130" t="s">
        <v>45</v>
      </c>
      <c r="E18" s="129" t="s">
        <v>170</v>
      </c>
      <c r="F18" s="137"/>
      <c r="G18" s="72"/>
      <c r="H18" s="72"/>
      <c r="I18" s="55">
        <v>1096423</v>
      </c>
      <c r="J18" s="55">
        <v>1246386</v>
      </c>
      <c r="K18" s="55">
        <f t="shared" si="0"/>
        <v>-149963</v>
      </c>
      <c r="L18" s="14">
        <f t="shared" si="1"/>
        <v>-0.12031826416535488</v>
      </c>
      <c r="M18" s="10"/>
    </row>
    <row r="19" spans="1:13" s="5" customFormat="1" ht="11.25">
      <c r="A19" s="35"/>
      <c r="B19" s="34"/>
      <c r="C19" s="131"/>
      <c r="D19" s="130" t="s">
        <v>43</v>
      </c>
      <c r="E19" s="129" t="s">
        <v>169</v>
      </c>
      <c r="F19" s="122"/>
      <c r="G19" s="72"/>
      <c r="H19" s="72"/>
      <c r="I19" s="55">
        <v>254925155</v>
      </c>
      <c r="J19" s="55">
        <v>270849609</v>
      </c>
      <c r="K19" s="55">
        <f t="shared" si="0"/>
        <v>-15924454</v>
      </c>
      <c r="L19" s="14">
        <f t="shared" si="1"/>
        <v>-5.8794450761049465E-2</v>
      </c>
      <c r="M19" s="10"/>
    </row>
    <row r="20" spans="1:13" s="5" customFormat="1" ht="11.25">
      <c r="A20" s="35"/>
      <c r="B20" s="34"/>
      <c r="C20" s="131" t="s">
        <v>5</v>
      </c>
      <c r="D20" s="134" t="s">
        <v>168</v>
      </c>
      <c r="E20" s="34"/>
      <c r="F20" s="122"/>
      <c r="G20" s="72"/>
      <c r="H20" s="72"/>
      <c r="I20" s="55">
        <v>857757</v>
      </c>
      <c r="J20" s="55">
        <v>1359452</v>
      </c>
      <c r="K20" s="55">
        <f t="shared" si="0"/>
        <v>-501695</v>
      </c>
      <c r="L20" s="14">
        <f t="shared" si="1"/>
        <v>-0.36904208460467897</v>
      </c>
      <c r="M20" s="10"/>
    </row>
    <row r="21" spans="1:13" s="5" customFormat="1" ht="11.25">
      <c r="A21" s="35"/>
      <c r="B21" s="34"/>
      <c r="C21" s="131" t="s">
        <v>3</v>
      </c>
      <c r="D21" s="138" t="s">
        <v>167</v>
      </c>
      <c r="E21" s="34"/>
      <c r="F21" s="106"/>
      <c r="G21" s="72"/>
      <c r="H21" s="72"/>
      <c r="I21" s="55">
        <v>23363084</v>
      </c>
      <c r="J21" s="55">
        <v>21636718</v>
      </c>
      <c r="K21" s="55">
        <f t="shared" si="0"/>
        <v>1726366</v>
      </c>
      <c r="L21" s="14">
        <f t="shared" si="1"/>
        <v>7.9788718418384891E-2</v>
      </c>
      <c r="M21" s="10"/>
    </row>
    <row r="22" spans="1:13" s="5" customFormat="1" ht="11.25">
      <c r="A22" s="35"/>
      <c r="B22" s="34"/>
      <c r="C22" s="131" t="s">
        <v>47</v>
      </c>
      <c r="D22" s="134" t="s">
        <v>166</v>
      </c>
      <c r="E22" s="34"/>
      <c r="F22" s="54"/>
      <c r="G22" s="72"/>
      <c r="H22" s="72"/>
      <c r="I22" s="55">
        <v>2927713</v>
      </c>
      <c r="J22" s="55">
        <v>2822976</v>
      </c>
      <c r="K22" s="55">
        <f t="shared" si="0"/>
        <v>104737</v>
      </c>
      <c r="L22" s="14">
        <f t="shared" si="1"/>
        <v>3.7101626085379404E-2</v>
      </c>
      <c r="M22" s="10"/>
    </row>
    <row r="23" spans="1:13" s="5" customFormat="1" ht="11.25">
      <c r="A23" s="35"/>
      <c r="B23" s="34"/>
      <c r="C23" s="131" t="s">
        <v>33</v>
      </c>
      <c r="D23" s="134" t="s">
        <v>165</v>
      </c>
      <c r="E23" s="34"/>
      <c r="F23" s="122"/>
      <c r="G23" s="72"/>
      <c r="H23" s="72"/>
      <c r="I23" s="55">
        <v>1034082</v>
      </c>
      <c r="J23" s="55">
        <v>804229</v>
      </c>
      <c r="K23" s="55">
        <f t="shared" si="0"/>
        <v>229853</v>
      </c>
      <c r="L23" s="14">
        <f t="shared" si="1"/>
        <v>0.28580541114533298</v>
      </c>
      <c r="M23" s="10"/>
    </row>
    <row r="24" spans="1:13" s="5" customFormat="1" ht="11.25">
      <c r="A24" s="35"/>
      <c r="B24" s="34"/>
      <c r="C24" s="131" t="s">
        <v>31</v>
      </c>
      <c r="D24" s="134" t="s">
        <v>164</v>
      </c>
      <c r="E24" s="34"/>
      <c r="F24" s="122"/>
      <c r="G24" s="72"/>
      <c r="H24" s="72"/>
      <c r="I24" s="55">
        <v>658135</v>
      </c>
      <c r="J24" s="55">
        <v>658135</v>
      </c>
      <c r="K24" s="55">
        <f t="shared" si="0"/>
        <v>0</v>
      </c>
      <c r="L24" s="14">
        <f t="shared" si="1"/>
        <v>0</v>
      </c>
      <c r="M24" s="10"/>
    </row>
    <row r="25" spans="1:13" s="5" customFormat="1" ht="11.25">
      <c r="A25" s="35"/>
      <c r="B25" s="34"/>
      <c r="C25" s="131" t="s">
        <v>29</v>
      </c>
      <c r="D25" s="122" t="s">
        <v>163</v>
      </c>
      <c r="E25" s="34"/>
      <c r="F25" s="106"/>
      <c r="G25" s="72"/>
      <c r="H25" s="72"/>
      <c r="I25" s="55">
        <v>7227766</v>
      </c>
      <c r="J25" s="55">
        <v>6501674</v>
      </c>
      <c r="K25" s="55">
        <f t="shared" si="0"/>
        <v>726092</v>
      </c>
      <c r="L25" s="14">
        <f t="shared" si="1"/>
        <v>0.11167770023535477</v>
      </c>
      <c r="M25" s="10"/>
    </row>
    <row r="26" spans="1:13" s="5" customFormat="1" ht="11.25">
      <c r="A26" s="35"/>
      <c r="B26" s="34"/>
      <c r="C26" s="131" t="s">
        <v>27</v>
      </c>
      <c r="D26" s="122" t="s">
        <v>162</v>
      </c>
      <c r="E26" s="34"/>
      <c r="F26" s="54"/>
      <c r="G26" s="72"/>
      <c r="H26" s="72"/>
      <c r="I26" s="55">
        <v>153465451</v>
      </c>
      <c r="J26" s="55">
        <v>112796512</v>
      </c>
      <c r="K26" s="55">
        <f t="shared" si="0"/>
        <v>40668939</v>
      </c>
      <c r="L26" s="14">
        <f t="shared" si="1"/>
        <v>0.36055138832661776</v>
      </c>
      <c r="M26" s="10"/>
    </row>
    <row r="27" spans="1:13" s="5" customFormat="1" ht="11.25">
      <c r="A27" s="35"/>
      <c r="B27" s="34"/>
      <c r="C27" s="131"/>
      <c r="D27" s="34"/>
      <c r="E27" s="34"/>
      <c r="F27" s="134"/>
      <c r="G27" s="121" t="s">
        <v>53</v>
      </c>
      <c r="H27" s="121" t="s">
        <v>52</v>
      </c>
      <c r="I27" s="55"/>
      <c r="J27" s="55"/>
      <c r="K27" s="55">
        <f t="shared" si="0"/>
        <v>0</v>
      </c>
      <c r="L27" s="14" t="str">
        <f t="shared" si="1"/>
        <v xml:space="preserve">-    </v>
      </c>
      <c r="M27" s="10"/>
    </row>
    <row r="28" spans="1:13" s="9" customFormat="1" ht="34.5" customHeight="1">
      <c r="A28" s="70"/>
      <c r="B28" s="34" t="s">
        <v>79</v>
      </c>
      <c r="C28" s="286" t="s">
        <v>161</v>
      </c>
      <c r="D28" s="286"/>
      <c r="E28" s="286"/>
      <c r="F28" s="287"/>
      <c r="G28" s="43">
        <f>G29+G34</f>
        <v>0</v>
      </c>
      <c r="H28" s="43">
        <f>H29+H34</f>
        <v>0</v>
      </c>
      <c r="I28" s="43">
        <v>1386000</v>
      </c>
      <c r="J28" s="43">
        <v>1386000</v>
      </c>
      <c r="K28" s="43">
        <f t="shared" si="0"/>
        <v>0</v>
      </c>
      <c r="L28" s="42">
        <f t="shared" si="1"/>
        <v>0</v>
      </c>
      <c r="M28" s="10"/>
    </row>
    <row r="29" spans="1:13" s="5" customFormat="1" ht="11.25">
      <c r="A29" s="74"/>
      <c r="B29" s="34"/>
      <c r="C29" s="131" t="s">
        <v>16</v>
      </c>
      <c r="D29" s="133" t="s">
        <v>160</v>
      </c>
      <c r="E29" s="106"/>
      <c r="F29" s="106"/>
      <c r="G29" s="55">
        <f>SUM(G30:G33)</f>
        <v>0</v>
      </c>
      <c r="H29" s="55">
        <f>SUM(H30:H33)</f>
        <v>0</v>
      </c>
      <c r="I29" s="55">
        <v>0</v>
      </c>
      <c r="J29" s="55">
        <v>0</v>
      </c>
      <c r="K29" s="55">
        <f t="shared" si="0"/>
        <v>0</v>
      </c>
      <c r="L29" s="14" t="str">
        <f t="shared" si="1"/>
        <v xml:space="preserve">-    </v>
      </c>
      <c r="M29" s="10"/>
    </row>
    <row r="30" spans="1:13" s="5" customFormat="1" ht="11.25">
      <c r="A30" s="35"/>
      <c r="B30" s="34"/>
      <c r="C30" s="34"/>
      <c r="D30" s="130" t="s">
        <v>45</v>
      </c>
      <c r="E30" s="137" t="s">
        <v>159</v>
      </c>
      <c r="F30" s="54"/>
      <c r="G30" s="135"/>
      <c r="H30" s="135"/>
      <c r="I30" s="55">
        <v>0</v>
      </c>
      <c r="J30" s="55">
        <v>0</v>
      </c>
      <c r="K30" s="55">
        <f t="shared" si="0"/>
        <v>0</v>
      </c>
      <c r="L30" s="14" t="str">
        <f t="shared" si="1"/>
        <v xml:space="preserve">-    </v>
      </c>
      <c r="M30" s="10"/>
    </row>
    <row r="31" spans="1:13" s="5" customFormat="1" ht="11.25">
      <c r="A31" s="35"/>
      <c r="B31" s="34"/>
      <c r="C31" s="34"/>
      <c r="D31" s="130" t="s">
        <v>43</v>
      </c>
      <c r="E31" s="137" t="s">
        <v>158</v>
      </c>
      <c r="F31" s="137"/>
      <c r="G31" s="135"/>
      <c r="H31" s="135"/>
      <c r="I31" s="55">
        <v>0</v>
      </c>
      <c r="J31" s="55">
        <v>0</v>
      </c>
      <c r="K31" s="55">
        <f t="shared" si="0"/>
        <v>0</v>
      </c>
      <c r="L31" s="14" t="str">
        <f t="shared" si="1"/>
        <v xml:space="preserve">-    </v>
      </c>
      <c r="M31" s="10"/>
    </row>
    <row r="32" spans="1:13" s="5" customFormat="1" ht="11.25">
      <c r="A32" s="35"/>
      <c r="B32" s="34"/>
      <c r="C32" s="131"/>
      <c r="D32" s="130" t="s">
        <v>41</v>
      </c>
      <c r="E32" s="136" t="s">
        <v>157</v>
      </c>
      <c r="F32" s="54"/>
      <c r="G32" s="135"/>
      <c r="H32" s="135"/>
      <c r="I32" s="55">
        <v>0</v>
      </c>
      <c r="J32" s="55">
        <v>0</v>
      </c>
      <c r="K32" s="55">
        <f t="shared" si="0"/>
        <v>0</v>
      </c>
      <c r="L32" s="14" t="str">
        <f t="shared" si="1"/>
        <v xml:space="preserve">-    </v>
      </c>
      <c r="M32" s="10"/>
    </row>
    <row r="33" spans="1:13" s="5" customFormat="1" ht="11.25">
      <c r="A33" s="35"/>
      <c r="B33" s="34"/>
      <c r="C33" s="131"/>
      <c r="D33" s="130" t="s">
        <v>39</v>
      </c>
      <c r="E33" s="136" t="s">
        <v>156</v>
      </c>
      <c r="F33" s="133"/>
      <c r="G33" s="135"/>
      <c r="H33" s="127"/>
      <c r="I33" s="55">
        <v>0</v>
      </c>
      <c r="J33" s="55">
        <v>0</v>
      </c>
      <c r="K33" s="55">
        <f t="shared" si="0"/>
        <v>0</v>
      </c>
      <c r="L33" s="14" t="str">
        <f t="shared" si="1"/>
        <v xml:space="preserve">-    </v>
      </c>
      <c r="M33" s="10"/>
    </row>
    <row r="34" spans="1:13" s="5" customFormat="1" ht="11.25">
      <c r="A34" s="35"/>
      <c r="B34" s="34"/>
      <c r="C34" s="131" t="s">
        <v>7</v>
      </c>
      <c r="D34" s="134" t="s">
        <v>155</v>
      </c>
      <c r="E34" s="131"/>
      <c r="F34" s="133"/>
      <c r="G34" s="132"/>
      <c r="H34" s="72"/>
      <c r="I34" s="55">
        <v>1386000</v>
      </c>
      <c r="J34" s="55">
        <v>1386000</v>
      </c>
      <c r="K34" s="55">
        <f t="shared" si="0"/>
        <v>0</v>
      </c>
      <c r="L34" s="14">
        <f t="shared" si="1"/>
        <v>0</v>
      </c>
      <c r="M34" s="10"/>
    </row>
    <row r="35" spans="1:13" s="5" customFormat="1" ht="11.25">
      <c r="A35" s="35"/>
      <c r="B35" s="34"/>
      <c r="C35" s="131"/>
      <c r="D35" s="130" t="s">
        <v>45</v>
      </c>
      <c r="E35" s="129" t="s">
        <v>154</v>
      </c>
      <c r="F35" s="106"/>
      <c r="G35" s="72"/>
      <c r="H35" s="72"/>
      <c r="I35" s="55">
        <v>0</v>
      </c>
      <c r="J35" s="55">
        <v>0</v>
      </c>
      <c r="K35" s="55">
        <f t="shared" si="0"/>
        <v>0</v>
      </c>
      <c r="L35" s="14" t="str">
        <f t="shared" si="1"/>
        <v xml:space="preserve">-    </v>
      </c>
      <c r="M35" s="10"/>
    </row>
    <row r="36" spans="1:13" s="5" customFormat="1" ht="11.25">
      <c r="A36" s="35"/>
      <c r="B36" s="34"/>
      <c r="C36" s="131"/>
      <c r="D36" s="130" t="s">
        <v>43</v>
      </c>
      <c r="E36" s="129" t="s">
        <v>153</v>
      </c>
      <c r="F36" s="122"/>
      <c r="G36" s="128"/>
      <c r="H36" s="72"/>
      <c r="I36" s="127">
        <v>1386000</v>
      </c>
      <c r="J36" s="127">
        <v>1386000</v>
      </c>
      <c r="K36" s="127">
        <f t="shared" si="0"/>
        <v>0</v>
      </c>
      <c r="L36" s="14">
        <f t="shared" si="1"/>
        <v>0</v>
      </c>
      <c r="M36" s="10"/>
    </row>
    <row r="37" spans="1:13" s="9" customFormat="1" ht="11.25">
      <c r="A37" s="270" t="s">
        <v>69</v>
      </c>
      <c r="B37" s="271"/>
      <c r="C37" s="271"/>
      <c r="D37" s="271"/>
      <c r="E37" s="271"/>
      <c r="F37" s="271"/>
      <c r="G37" s="288"/>
      <c r="H37" s="271"/>
      <c r="I37" s="38">
        <v>464252790</v>
      </c>
      <c r="J37" s="67">
        <v>438447299</v>
      </c>
      <c r="K37" s="67">
        <f t="shared" si="0"/>
        <v>25805491</v>
      </c>
      <c r="L37" s="36">
        <f t="shared" si="1"/>
        <v>5.8856540019419756E-2</v>
      </c>
      <c r="M37" s="10"/>
    </row>
    <row r="38" spans="1:13" s="9" customFormat="1" ht="11.25">
      <c r="A38" s="35"/>
      <c r="B38" s="34"/>
      <c r="C38" s="34"/>
      <c r="D38" s="34"/>
      <c r="E38" s="34"/>
      <c r="F38" s="19"/>
      <c r="G38" s="41"/>
      <c r="H38" s="41"/>
      <c r="I38" s="66"/>
      <c r="J38" s="66"/>
      <c r="K38" s="66"/>
      <c r="L38" s="126"/>
      <c r="M38" s="10"/>
    </row>
    <row r="39" spans="1:13" s="9" customFormat="1" ht="11.25">
      <c r="A39" s="105" t="s">
        <v>68</v>
      </c>
      <c r="B39" s="107" t="s">
        <v>152</v>
      </c>
      <c r="C39" s="23"/>
      <c r="D39" s="23"/>
      <c r="E39" s="23"/>
      <c r="F39" s="40"/>
      <c r="G39" s="41"/>
      <c r="H39" s="41"/>
      <c r="I39" s="43"/>
      <c r="J39" s="125"/>
      <c r="K39" s="125"/>
      <c r="L39" s="42"/>
      <c r="M39" s="10"/>
    </row>
    <row r="40" spans="1:13" s="9" customFormat="1" ht="11.25">
      <c r="A40" s="105"/>
      <c r="B40" s="23" t="s">
        <v>93</v>
      </c>
      <c r="C40" s="124" t="s">
        <v>151</v>
      </c>
      <c r="D40" s="23"/>
      <c r="E40" s="23"/>
      <c r="F40" s="19"/>
      <c r="G40" s="41"/>
      <c r="H40" s="41"/>
      <c r="I40" s="43">
        <v>2476241</v>
      </c>
      <c r="J40" s="43">
        <v>2687134</v>
      </c>
      <c r="K40" s="43">
        <f t="shared" ref="K40:K71" si="2">+I40-J40</f>
        <v>-210893</v>
      </c>
      <c r="L40" s="42">
        <f t="shared" ref="L40:L86" si="3">IF(J40=0,"-    ",K40/J40)</f>
        <v>-7.848250217517995E-2</v>
      </c>
      <c r="M40" s="10"/>
    </row>
    <row r="41" spans="1:13" s="5" customFormat="1" ht="11.25">
      <c r="A41" s="105"/>
      <c r="B41" s="23"/>
      <c r="C41" s="75" t="s">
        <v>16</v>
      </c>
      <c r="D41" s="75" t="s">
        <v>150</v>
      </c>
      <c r="E41" s="23"/>
      <c r="F41" s="106"/>
      <c r="G41" s="72"/>
      <c r="H41" s="72"/>
      <c r="I41" s="55">
        <v>2168054</v>
      </c>
      <c r="J41" s="55">
        <v>2413238</v>
      </c>
      <c r="K41" s="55">
        <f t="shared" si="2"/>
        <v>-245184</v>
      </c>
      <c r="L41" s="14">
        <f t="shared" si="3"/>
        <v>-0.10159959357510531</v>
      </c>
      <c r="M41" s="10"/>
    </row>
    <row r="42" spans="1:13" s="5" customFormat="1" ht="11.25">
      <c r="A42" s="105"/>
      <c r="B42" s="23"/>
      <c r="C42" s="75" t="s">
        <v>7</v>
      </c>
      <c r="D42" s="75" t="s">
        <v>149</v>
      </c>
      <c r="E42" s="23"/>
      <c r="F42" s="122"/>
      <c r="G42" s="72"/>
      <c r="H42" s="72"/>
      <c r="I42" s="55">
        <v>308187</v>
      </c>
      <c r="J42" s="55">
        <v>273896</v>
      </c>
      <c r="K42" s="55">
        <f t="shared" si="2"/>
        <v>34291</v>
      </c>
      <c r="L42" s="14">
        <f t="shared" si="3"/>
        <v>0.12519715512457283</v>
      </c>
      <c r="M42" s="10"/>
    </row>
    <row r="43" spans="1:13" s="5" customFormat="1" ht="11.25">
      <c r="A43" s="105"/>
      <c r="B43" s="23"/>
      <c r="C43" s="75" t="s">
        <v>5</v>
      </c>
      <c r="D43" s="75" t="s">
        <v>148</v>
      </c>
      <c r="E43" s="23"/>
      <c r="F43" s="123"/>
      <c r="G43" s="72"/>
      <c r="H43" s="72"/>
      <c r="I43" s="55">
        <v>0</v>
      </c>
      <c r="J43" s="55">
        <v>0</v>
      </c>
      <c r="K43" s="55">
        <f t="shared" si="2"/>
        <v>0</v>
      </c>
      <c r="L43" s="14" t="str">
        <f t="shared" si="3"/>
        <v xml:space="preserve">-    </v>
      </c>
      <c r="M43" s="10"/>
    </row>
    <row r="44" spans="1:13" s="5" customFormat="1" ht="11.25">
      <c r="A44" s="105"/>
      <c r="B44" s="23"/>
      <c r="C44" s="75" t="s">
        <v>3</v>
      </c>
      <c r="D44" s="75" t="s">
        <v>147</v>
      </c>
      <c r="E44" s="23"/>
      <c r="F44" s="122"/>
      <c r="G44" s="72"/>
      <c r="H44" s="72"/>
      <c r="I44" s="55">
        <v>0</v>
      </c>
      <c r="J44" s="55">
        <v>0</v>
      </c>
      <c r="K44" s="55">
        <f t="shared" si="2"/>
        <v>0</v>
      </c>
      <c r="L44" s="14" t="str">
        <f t="shared" si="3"/>
        <v xml:space="preserve">-    </v>
      </c>
      <c r="M44" s="10"/>
    </row>
    <row r="45" spans="1:13" s="5" customFormat="1" ht="11.25">
      <c r="A45" s="105"/>
      <c r="B45" s="23"/>
      <c r="C45" s="23"/>
      <c r="D45" s="23"/>
      <c r="E45" s="23"/>
      <c r="F45" s="122"/>
      <c r="G45" s="121" t="s">
        <v>53</v>
      </c>
      <c r="H45" s="121" t="s">
        <v>52</v>
      </c>
      <c r="I45" s="55"/>
      <c r="J45" s="55"/>
      <c r="K45" s="55">
        <f t="shared" si="2"/>
        <v>0</v>
      </c>
      <c r="L45" s="14" t="str">
        <f t="shared" si="3"/>
        <v xml:space="preserve">-    </v>
      </c>
      <c r="M45" s="10"/>
    </row>
    <row r="46" spans="1:13" s="9" customFormat="1" ht="25.5" customHeight="1">
      <c r="A46" s="70"/>
      <c r="B46" s="34" t="s">
        <v>91</v>
      </c>
      <c r="C46" s="286" t="s">
        <v>146</v>
      </c>
      <c r="D46" s="286"/>
      <c r="E46" s="286"/>
      <c r="F46" s="287"/>
      <c r="G46" s="43">
        <f>G47+G58+G71+G72+G75+G76+G77</f>
        <v>148025222.26999998</v>
      </c>
      <c r="H46" s="43">
        <f>H47+H58+H71+H72+H75+H76+H77</f>
        <v>280874892.73000002</v>
      </c>
      <c r="I46" s="43">
        <v>428899912</v>
      </c>
      <c r="J46" s="43">
        <v>463018691</v>
      </c>
      <c r="K46" s="43">
        <f t="shared" si="2"/>
        <v>-34118779</v>
      </c>
      <c r="L46" s="42">
        <f t="shared" si="3"/>
        <v>-7.3687692663793561E-2</v>
      </c>
      <c r="M46" s="10"/>
    </row>
    <row r="47" spans="1:13" s="5" customFormat="1" ht="11.25">
      <c r="A47" s="74"/>
      <c r="B47" s="23"/>
      <c r="C47" s="75" t="s">
        <v>16</v>
      </c>
      <c r="D47" s="75" t="s">
        <v>145</v>
      </c>
      <c r="E47" s="23"/>
      <c r="F47" s="98"/>
      <c r="G47" s="55">
        <v>11031151</v>
      </c>
      <c r="H47" s="55">
        <v>71043159</v>
      </c>
      <c r="I47" s="55">
        <v>82074107</v>
      </c>
      <c r="J47" s="55">
        <v>86268545</v>
      </c>
      <c r="K47" s="55">
        <f t="shared" si="2"/>
        <v>-4194438</v>
      </c>
      <c r="L47" s="14">
        <f t="shared" si="3"/>
        <v>-4.862071105986545E-2</v>
      </c>
      <c r="M47" s="10"/>
    </row>
    <row r="48" spans="1:13" s="5" customFormat="1" ht="11.25">
      <c r="A48" s="74"/>
      <c r="B48" s="23"/>
      <c r="C48" s="75"/>
      <c r="D48" s="77" t="s">
        <v>45</v>
      </c>
      <c r="E48" s="77" t="s">
        <v>144</v>
      </c>
      <c r="F48" s="98"/>
      <c r="G48" s="55">
        <v>11031151</v>
      </c>
      <c r="H48" s="55">
        <v>0</v>
      </c>
      <c r="I48" s="55">
        <v>11030948</v>
      </c>
      <c r="J48" s="55">
        <v>12480988</v>
      </c>
      <c r="K48" s="55">
        <f t="shared" si="2"/>
        <v>-1450040</v>
      </c>
      <c r="L48" s="14">
        <f t="shared" si="3"/>
        <v>-0.11617990498829099</v>
      </c>
      <c r="M48" s="10"/>
    </row>
    <row r="49" spans="1:14" s="5" customFormat="1" ht="11.25">
      <c r="A49" s="74"/>
      <c r="B49" s="23"/>
      <c r="C49" s="75"/>
      <c r="D49" s="75"/>
      <c r="E49" s="75" t="s">
        <v>16</v>
      </c>
      <c r="F49" s="98" t="s">
        <v>143</v>
      </c>
      <c r="G49" s="116"/>
      <c r="H49" s="120"/>
      <c r="I49" s="55">
        <v>0</v>
      </c>
      <c r="J49" s="55">
        <v>9735672</v>
      </c>
      <c r="K49" s="55">
        <f t="shared" si="2"/>
        <v>-9735672</v>
      </c>
      <c r="L49" s="14">
        <f t="shared" si="3"/>
        <v>-1</v>
      </c>
      <c r="M49" s="10"/>
    </row>
    <row r="50" spans="1:14" s="5" customFormat="1" ht="11.25">
      <c r="A50" s="74"/>
      <c r="B50" s="23"/>
      <c r="C50" s="75"/>
      <c r="D50" s="75"/>
      <c r="E50" s="75" t="s">
        <v>7</v>
      </c>
      <c r="F50" s="98" t="s">
        <v>142</v>
      </c>
      <c r="G50" s="116">
        <v>11031151</v>
      </c>
      <c r="H50" s="120"/>
      <c r="I50" s="55">
        <v>11030948</v>
      </c>
      <c r="J50" s="55">
        <v>2745316</v>
      </c>
      <c r="K50" s="55">
        <f t="shared" si="2"/>
        <v>8285632</v>
      </c>
      <c r="L50" s="14">
        <f t="shared" si="3"/>
        <v>3.0180977344684545</v>
      </c>
      <c r="M50" s="10"/>
    </row>
    <row r="51" spans="1:14" s="5" customFormat="1" ht="11.25">
      <c r="A51" s="74"/>
      <c r="B51" s="23"/>
      <c r="C51" s="75"/>
      <c r="D51" s="77" t="s">
        <v>43</v>
      </c>
      <c r="E51" s="77" t="s">
        <v>141</v>
      </c>
      <c r="F51" s="98"/>
      <c r="G51" s="116"/>
      <c r="H51" s="120">
        <v>71043159</v>
      </c>
      <c r="I51" s="55">
        <v>71043159</v>
      </c>
      <c r="J51" s="55">
        <v>73787557</v>
      </c>
      <c r="K51" s="55">
        <f t="shared" si="2"/>
        <v>-2744398</v>
      </c>
      <c r="L51" s="14">
        <f t="shared" si="3"/>
        <v>-3.719323571045996E-2</v>
      </c>
      <c r="M51" s="10"/>
      <c r="N51" s="2"/>
    </row>
    <row r="52" spans="1:14" s="5" customFormat="1" ht="11.25">
      <c r="A52" s="74"/>
      <c r="B52" s="23"/>
      <c r="C52" s="75"/>
      <c r="D52" s="77" t="s">
        <v>41</v>
      </c>
      <c r="E52" s="77" t="s">
        <v>140</v>
      </c>
      <c r="F52" s="98"/>
      <c r="G52" s="55">
        <v>0</v>
      </c>
      <c r="H52" s="55">
        <v>0</v>
      </c>
      <c r="I52" s="55">
        <v>0</v>
      </c>
      <c r="J52" s="55">
        <v>0</v>
      </c>
      <c r="K52" s="55">
        <f t="shared" si="2"/>
        <v>0</v>
      </c>
      <c r="L52" s="14" t="str">
        <f t="shared" si="3"/>
        <v xml:space="preserve">-    </v>
      </c>
      <c r="M52" s="10"/>
    </row>
    <row r="53" spans="1:14" s="5" customFormat="1" ht="11.25">
      <c r="A53" s="74"/>
      <c r="B53" s="23"/>
      <c r="C53" s="75"/>
      <c r="D53" s="75"/>
      <c r="E53" s="75" t="s">
        <v>16</v>
      </c>
      <c r="F53" s="98" t="s">
        <v>139</v>
      </c>
      <c r="G53" s="116"/>
      <c r="H53" s="120"/>
      <c r="I53" s="55">
        <v>0</v>
      </c>
      <c r="J53" s="55">
        <v>0</v>
      </c>
      <c r="K53" s="55">
        <f t="shared" si="2"/>
        <v>0</v>
      </c>
      <c r="L53" s="14" t="str">
        <f t="shared" si="3"/>
        <v xml:space="preserve">-    </v>
      </c>
      <c r="M53" s="10"/>
    </row>
    <row r="54" spans="1:14" s="5" customFormat="1" ht="11.25">
      <c r="A54" s="74"/>
      <c r="B54" s="23"/>
      <c r="C54" s="75"/>
      <c r="D54" s="75"/>
      <c r="E54" s="75" t="s">
        <v>7</v>
      </c>
      <c r="F54" s="98" t="s">
        <v>138</v>
      </c>
      <c r="G54" s="116"/>
      <c r="H54" s="120"/>
      <c r="I54" s="55">
        <v>0</v>
      </c>
      <c r="J54" s="55">
        <v>0</v>
      </c>
      <c r="K54" s="55">
        <f t="shared" si="2"/>
        <v>0</v>
      </c>
      <c r="L54" s="14" t="str">
        <f t="shared" si="3"/>
        <v xml:space="preserve">-    </v>
      </c>
      <c r="M54" s="10"/>
    </row>
    <row r="55" spans="1:14" s="5" customFormat="1" ht="11.25">
      <c r="A55" s="74"/>
      <c r="B55" s="23"/>
      <c r="C55" s="75"/>
      <c r="D55" s="75"/>
      <c r="E55" s="75" t="s">
        <v>5</v>
      </c>
      <c r="F55" s="98" t="s">
        <v>137</v>
      </c>
      <c r="G55" s="116"/>
      <c r="H55" s="120"/>
      <c r="I55" s="55">
        <v>0</v>
      </c>
      <c r="J55" s="55">
        <v>0</v>
      </c>
      <c r="K55" s="55">
        <f t="shared" si="2"/>
        <v>0</v>
      </c>
      <c r="L55" s="14" t="str">
        <f t="shared" si="3"/>
        <v xml:space="preserve">-    </v>
      </c>
      <c r="M55" s="10"/>
    </row>
    <row r="56" spans="1:14" s="5" customFormat="1" ht="11.25">
      <c r="A56" s="74"/>
      <c r="B56" s="23"/>
      <c r="C56" s="75"/>
      <c r="D56" s="75"/>
      <c r="E56" s="75" t="s">
        <v>3</v>
      </c>
      <c r="F56" s="98" t="s">
        <v>136</v>
      </c>
      <c r="G56" s="116"/>
      <c r="H56" s="120"/>
      <c r="I56" s="55">
        <v>0</v>
      </c>
      <c r="J56" s="55">
        <v>0</v>
      </c>
      <c r="K56" s="55">
        <f t="shared" si="2"/>
        <v>0</v>
      </c>
      <c r="L56" s="14" t="str">
        <f t="shared" si="3"/>
        <v xml:space="preserve">-    </v>
      </c>
      <c r="M56" s="10"/>
    </row>
    <row r="57" spans="1:14" s="5" customFormat="1" ht="11.25">
      <c r="A57" s="74"/>
      <c r="B57" s="75"/>
      <c r="C57" s="75"/>
      <c r="D57" s="77" t="s">
        <v>39</v>
      </c>
      <c r="E57" s="77" t="s">
        <v>135</v>
      </c>
      <c r="F57" s="76"/>
      <c r="G57" s="116"/>
      <c r="H57" s="120"/>
      <c r="I57" s="55">
        <v>0</v>
      </c>
      <c r="J57" s="55">
        <v>0</v>
      </c>
      <c r="K57" s="55">
        <f t="shared" si="2"/>
        <v>0</v>
      </c>
      <c r="L57" s="14" t="str">
        <f t="shared" si="3"/>
        <v xml:space="preserve">-    </v>
      </c>
      <c r="M57" s="10"/>
    </row>
    <row r="58" spans="1:14" s="5" customFormat="1" ht="11.25">
      <c r="A58" s="74"/>
      <c r="B58" s="75"/>
      <c r="C58" s="75" t="s">
        <v>7</v>
      </c>
      <c r="D58" s="75" t="s">
        <v>134</v>
      </c>
      <c r="E58" s="75"/>
      <c r="F58" s="98"/>
      <c r="G58" s="55">
        <v>39321977</v>
      </c>
      <c r="H58" s="55">
        <v>207911898</v>
      </c>
      <c r="I58" s="55">
        <v>247233875</v>
      </c>
      <c r="J58" s="55">
        <v>194089729</v>
      </c>
      <c r="K58" s="55">
        <f t="shared" si="2"/>
        <v>53144146</v>
      </c>
      <c r="L58" s="14">
        <f t="shared" si="3"/>
        <v>0.27381225309454682</v>
      </c>
      <c r="M58" s="10"/>
    </row>
    <row r="59" spans="1:14" s="5" customFormat="1" ht="11.25">
      <c r="A59" s="74"/>
      <c r="B59" s="75"/>
      <c r="C59" s="75"/>
      <c r="D59" s="77" t="s">
        <v>45</v>
      </c>
      <c r="E59" s="77" t="s">
        <v>133</v>
      </c>
      <c r="F59" s="76"/>
      <c r="G59" s="55">
        <v>39321977</v>
      </c>
      <c r="H59" s="55">
        <v>0</v>
      </c>
      <c r="I59" s="55">
        <v>39321977</v>
      </c>
      <c r="J59" s="55">
        <v>14629953</v>
      </c>
      <c r="K59" s="55">
        <f t="shared" si="2"/>
        <v>24692024</v>
      </c>
      <c r="L59" s="14">
        <f t="shared" si="3"/>
        <v>1.6877719292741404</v>
      </c>
      <c r="M59" s="10"/>
    </row>
    <row r="60" spans="1:14" s="5" customFormat="1" ht="11.25">
      <c r="A60" s="74"/>
      <c r="B60" s="75"/>
      <c r="C60" s="75"/>
      <c r="D60" s="75"/>
      <c r="E60" s="75" t="s">
        <v>16</v>
      </c>
      <c r="F60" s="76" t="s">
        <v>132</v>
      </c>
      <c r="G60" s="55">
        <v>39308532</v>
      </c>
      <c r="H60" s="55">
        <v>0</v>
      </c>
      <c r="I60" s="55">
        <v>39308532</v>
      </c>
      <c r="J60" s="55">
        <v>14542630</v>
      </c>
      <c r="K60" s="55">
        <f t="shared" si="2"/>
        <v>24765902</v>
      </c>
      <c r="L60" s="14">
        <f t="shared" si="3"/>
        <v>1.7029864611834311</v>
      </c>
      <c r="M60" s="10"/>
    </row>
    <row r="61" spans="1:14" s="5" customFormat="1" ht="22.5">
      <c r="A61" s="74"/>
      <c r="B61" s="75"/>
      <c r="C61" s="75"/>
      <c r="D61" s="75"/>
      <c r="E61" s="75"/>
      <c r="F61" s="119" t="s">
        <v>131</v>
      </c>
      <c r="G61" s="116">
        <v>3075311</v>
      </c>
      <c r="H61" s="116"/>
      <c r="I61" s="55">
        <v>3075311</v>
      </c>
      <c r="J61" s="55">
        <v>3075311</v>
      </c>
      <c r="K61" s="55">
        <f t="shared" si="2"/>
        <v>0</v>
      </c>
      <c r="L61" s="14">
        <f t="shared" si="3"/>
        <v>0</v>
      </c>
      <c r="M61" s="10"/>
    </row>
    <row r="62" spans="1:14" s="5" customFormat="1" ht="22.5">
      <c r="A62" s="74"/>
      <c r="B62" s="75"/>
      <c r="C62" s="75"/>
      <c r="D62" s="75"/>
      <c r="E62" s="75"/>
      <c r="F62" s="119" t="s">
        <v>130</v>
      </c>
      <c r="G62" s="116"/>
      <c r="H62" s="116"/>
      <c r="I62" s="55">
        <v>0</v>
      </c>
      <c r="J62" s="55">
        <v>0</v>
      </c>
      <c r="K62" s="55">
        <f t="shared" si="2"/>
        <v>0</v>
      </c>
      <c r="L62" s="14" t="str">
        <f t="shared" si="3"/>
        <v xml:space="preserve">-    </v>
      </c>
      <c r="M62" s="10"/>
    </row>
    <row r="63" spans="1:14" s="5" customFormat="1" ht="22.5">
      <c r="A63" s="74"/>
      <c r="B63" s="75"/>
      <c r="C63" s="75"/>
      <c r="D63" s="75"/>
      <c r="E63" s="75"/>
      <c r="F63" s="119" t="s">
        <v>129</v>
      </c>
      <c r="G63" s="116"/>
      <c r="H63" s="116"/>
      <c r="I63" s="55">
        <v>0</v>
      </c>
      <c r="J63" s="55">
        <v>0</v>
      </c>
      <c r="K63" s="55">
        <f t="shared" si="2"/>
        <v>0</v>
      </c>
      <c r="L63" s="14" t="str">
        <f t="shared" si="3"/>
        <v xml:space="preserve">-    </v>
      </c>
      <c r="M63" s="10"/>
    </row>
    <row r="64" spans="1:14" s="5" customFormat="1" ht="22.5">
      <c r="A64" s="74"/>
      <c r="B64" s="75"/>
      <c r="C64" s="75"/>
      <c r="D64" s="75"/>
      <c r="E64" s="75"/>
      <c r="F64" s="119" t="s">
        <v>128</v>
      </c>
      <c r="G64" s="116">
        <v>36233221</v>
      </c>
      <c r="H64" s="118"/>
      <c r="I64" s="55">
        <v>36233221</v>
      </c>
      <c r="J64" s="55">
        <v>11467319</v>
      </c>
      <c r="K64" s="55">
        <f t="shared" si="2"/>
        <v>24765902</v>
      </c>
      <c r="L64" s="14">
        <f t="shared" si="3"/>
        <v>2.1596941708868482</v>
      </c>
      <c r="M64" s="10"/>
    </row>
    <row r="65" spans="1:14" s="5" customFormat="1" ht="11.25">
      <c r="A65" s="74"/>
      <c r="B65" s="75"/>
      <c r="C65" s="75"/>
      <c r="D65" s="75"/>
      <c r="E65" s="75" t="s">
        <v>7</v>
      </c>
      <c r="F65" s="75" t="s">
        <v>127</v>
      </c>
      <c r="G65" s="116">
        <v>13445</v>
      </c>
      <c r="H65" s="118"/>
      <c r="I65" s="55">
        <v>13445</v>
      </c>
      <c r="J65" s="55">
        <v>87323</v>
      </c>
      <c r="K65" s="55">
        <f t="shared" si="2"/>
        <v>-73878</v>
      </c>
      <c r="L65" s="14">
        <f t="shared" si="3"/>
        <v>-0.8460314006619104</v>
      </c>
      <c r="M65" s="10"/>
    </row>
    <row r="66" spans="1:14" s="5" customFormat="1" ht="11.25">
      <c r="A66" s="74"/>
      <c r="B66" s="75"/>
      <c r="C66" s="75"/>
      <c r="D66" s="77" t="s">
        <v>43</v>
      </c>
      <c r="E66" s="77" t="s">
        <v>126</v>
      </c>
      <c r="F66" s="76"/>
      <c r="G66" s="55">
        <v>0</v>
      </c>
      <c r="H66" s="55">
        <v>207911898</v>
      </c>
      <c r="I66" s="55">
        <v>207911898</v>
      </c>
      <c r="J66" s="55">
        <v>179459776</v>
      </c>
      <c r="K66" s="55">
        <f t="shared" si="2"/>
        <v>28452122</v>
      </c>
      <c r="L66" s="14">
        <f t="shared" si="3"/>
        <v>0.15854317125638226</v>
      </c>
      <c r="M66" s="10"/>
    </row>
    <row r="67" spans="1:14" s="5" customFormat="1" ht="11.25">
      <c r="A67" s="74"/>
      <c r="B67" s="75"/>
      <c r="C67" s="75"/>
      <c r="D67" s="75"/>
      <c r="E67" s="75" t="s">
        <v>16</v>
      </c>
      <c r="F67" s="76" t="s">
        <v>125</v>
      </c>
      <c r="G67" s="116"/>
      <c r="H67" s="118">
        <v>207911898</v>
      </c>
      <c r="I67" s="55">
        <v>207911898</v>
      </c>
      <c r="J67" s="55">
        <v>179459776</v>
      </c>
      <c r="K67" s="55">
        <f t="shared" si="2"/>
        <v>28452122</v>
      </c>
      <c r="L67" s="14">
        <f t="shared" si="3"/>
        <v>0.15854317125638226</v>
      </c>
      <c r="M67" s="10"/>
      <c r="N67" s="2"/>
    </row>
    <row r="68" spans="1:14" s="5" customFormat="1" ht="11.25">
      <c r="A68" s="74"/>
      <c r="B68" s="75"/>
      <c r="C68" s="75"/>
      <c r="D68" s="75"/>
      <c r="E68" s="75" t="s">
        <v>7</v>
      </c>
      <c r="F68" s="76" t="s">
        <v>124</v>
      </c>
      <c r="G68" s="116"/>
      <c r="H68" s="118"/>
      <c r="I68" s="55">
        <v>0</v>
      </c>
      <c r="J68" s="55">
        <v>0</v>
      </c>
      <c r="K68" s="55">
        <f t="shared" si="2"/>
        <v>0</v>
      </c>
      <c r="L68" s="14" t="str">
        <f t="shared" si="3"/>
        <v xml:space="preserve">-    </v>
      </c>
      <c r="M68" s="10"/>
      <c r="N68" s="2"/>
    </row>
    <row r="69" spans="1:14" s="5" customFormat="1" ht="11.25">
      <c r="A69" s="74"/>
      <c r="B69" s="75"/>
      <c r="C69" s="75"/>
      <c r="D69" s="75"/>
      <c r="E69" s="75" t="s">
        <v>5</v>
      </c>
      <c r="F69" s="76" t="s">
        <v>123</v>
      </c>
      <c r="G69" s="116"/>
      <c r="H69" s="118"/>
      <c r="I69" s="55">
        <v>0</v>
      </c>
      <c r="J69" s="55">
        <v>0</v>
      </c>
      <c r="K69" s="55">
        <f t="shared" si="2"/>
        <v>0</v>
      </c>
      <c r="L69" s="14" t="str">
        <f t="shared" si="3"/>
        <v xml:space="preserve">-    </v>
      </c>
      <c r="M69" s="10"/>
    </row>
    <row r="70" spans="1:14" s="5" customFormat="1" ht="22.5">
      <c r="A70" s="74"/>
      <c r="B70" s="23"/>
      <c r="C70" s="75"/>
      <c r="D70" s="23"/>
      <c r="E70" s="75" t="s">
        <v>3</v>
      </c>
      <c r="F70" s="117" t="s">
        <v>122</v>
      </c>
      <c r="G70" s="116"/>
      <c r="H70" s="116"/>
      <c r="I70" s="55">
        <v>0</v>
      </c>
      <c r="J70" s="55">
        <v>0</v>
      </c>
      <c r="K70" s="55">
        <f t="shared" si="2"/>
        <v>0</v>
      </c>
      <c r="L70" s="14" t="str">
        <f t="shared" si="3"/>
        <v xml:space="preserve">-    </v>
      </c>
      <c r="M70" s="10"/>
    </row>
    <row r="71" spans="1:14" s="5" customFormat="1" ht="11.25">
      <c r="A71" s="74"/>
      <c r="B71" s="23"/>
      <c r="C71" s="75" t="s">
        <v>5</v>
      </c>
      <c r="D71" s="75" t="s">
        <v>121</v>
      </c>
      <c r="E71" s="106"/>
      <c r="F71" s="76"/>
      <c r="G71" s="116">
        <v>2232287.58</v>
      </c>
      <c r="H71" s="116">
        <v>317700.42</v>
      </c>
      <c r="I71" s="55">
        <v>2549988</v>
      </c>
      <c r="J71" s="55">
        <v>2542329</v>
      </c>
      <c r="K71" s="55">
        <f t="shared" si="2"/>
        <v>7659</v>
      </c>
      <c r="L71" s="14">
        <f t="shared" si="3"/>
        <v>3.012591997337874E-3</v>
      </c>
      <c r="M71" s="10"/>
    </row>
    <row r="72" spans="1:14" s="5" customFormat="1" ht="11.25">
      <c r="A72" s="74"/>
      <c r="B72" s="23"/>
      <c r="C72" s="75" t="s">
        <v>3</v>
      </c>
      <c r="D72" s="75" t="s">
        <v>120</v>
      </c>
      <c r="E72" s="75"/>
      <c r="F72" s="76"/>
      <c r="G72" s="55">
        <v>60437146</v>
      </c>
      <c r="H72" s="55">
        <v>0</v>
      </c>
      <c r="I72" s="55">
        <v>60437146</v>
      </c>
      <c r="J72" s="55">
        <v>89952924</v>
      </c>
      <c r="K72" s="55">
        <f t="shared" ref="K72:K90" si="4">+I72-J72</f>
        <v>-29515778</v>
      </c>
      <c r="L72" s="14">
        <f t="shared" si="3"/>
        <v>-0.32812471999242626</v>
      </c>
      <c r="M72" s="10"/>
    </row>
    <row r="73" spans="1:14" s="5" customFormat="1" ht="11.25">
      <c r="A73" s="74"/>
      <c r="B73" s="23"/>
      <c r="C73" s="75"/>
      <c r="D73" s="77" t="s">
        <v>45</v>
      </c>
      <c r="E73" s="77" t="s">
        <v>119</v>
      </c>
      <c r="F73" s="76"/>
      <c r="G73" s="116">
        <v>58008640</v>
      </c>
      <c r="H73" s="116"/>
      <c r="I73" s="55">
        <v>58008640</v>
      </c>
      <c r="J73" s="55">
        <v>88311629</v>
      </c>
      <c r="K73" s="55">
        <f t="shared" si="4"/>
        <v>-30302989</v>
      </c>
      <c r="L73" s="14">
        <f t="shared" si="3"/>
        <v>-0.34313701766275878</v>
      </c>
      <c r="M73" s="10"/>
    </row>
    <row r="74" spans="1:14" s="5" customFormat="1" ht="11.25">
      <c r="A74" s="74"/>
      <c r="B74" s="23"/>
      <c r="C74" s="75"/>
      <c r="D74" s="77" t="s">
        <v>43</v>
      </c>
      <c r="E74" s="77" t="s">
        <v>118</v>
      </c>
      <c r="F74" s="76"/>
      <c r="G74" s="116">
        <v>2428506</v>
      </c>
      <c r="H74" s="116"/>
      <c r="I74" s="55">
        <v>2428506</v>
      </c>
      <c r="J74" s="55">
        <v>1641295</v>
      </c>
      <c r="K74" s="55">
        <f t="shared" si="4"/>
        <v>787211</v>
      </c>
      <c r="L74" s="14">
        <f t="shared" si="3"/>
        <v>0.47962797668913876</v>
      </c>
      <c r="M74" s="10"/>
    </row>
    <row r="75" spans="1:14" s="5" customFormat="1" ht="11.25">
      <c r="A75" s="74"/>
      <c r="B75" s="23"/>
      <c r="C75" s="75" t="s">
        <v>47</v>
      </c>
      <c r="D75" s="75" t="s">
        <v>117</v>
      </c>
      <c r="E75" s="75"/>
      <c r="F75" s="76"/>
      <c r="G75" s="116"/>
      <c r="H75" s="116"/>
      <c r="I75" s="55">
        <v>0</v>
      </c>
      <c r="J75" s="55">
        <v>0</v>
      </c>
      <c r="K75" s="55">
        <f t="shared" si="4"/>
        <v>0</v>
      </c>
      <c r="L75" s="14" t="str">
        <f t="shared" si="3"/>
        <v xml:space="preserve">-    </v>
      </c>
      <c r="M75" s="10"/>
    </row>
    <row r="76" spans="1:14" s="5" customFormat="1" ht="11.25">
      <c r="A76" s="74"/>
      <c r="B76" s="23"/>
      <c r="C76" s="75" t="s">
        <v>33</v>
      </c>
      <c r="D76" s="75" t="s">
        <v>116</v>
      </c>
      <c r="E76" s="75"/>
      <c r="F76" s="76"/>
      <c r="G76" s="116">
        <v>3394</v>
      </c>
      <c r="H76" s="116">
        <v>748068</v>
      </c>
      <c r="I76" s="52">
        <v>751462</v>
      </c>
      <c r="J76" s="52">
        <v>763094</v>
      </c>
      <c r="K76" s="52">
        <f t="shared" si="4"/>
        <v>-11632</v>
      </c>
      <c r="L76" s="14">
        <f t="shared" si="3"/>
        <v>-1.5243207258869811E-2</v>
      </c>
      <c r="M76" s="10"/>
    </row>
    <row r="77" spans="1:14" s="5" customFormat="1" ht="11.25">
      <c r="A77" s="74"/>
      <c r="B77" s="23"/>
      <c r="C77" s="75" t="s">
        <v>31</v>
      </c>
      <c r="D77" s="75" t="s">
        <v>115</v>
      </c>
      <c r="E77" s="75"/>
      <c r="F77" s="76"/>
      <c r="G77" s="115">
        <v>34999266.689999998</v>
      </c>
      <c r="H77" s="115">
        <v>854067.31</v>
      </c>
      <c r="I77" s="55">
        <v>35853334</v>
      </c>
      <c r="J77" s="52">
        <v>89402070</v>
      </c>
      <c r="K77" s="52">
        <f t="shared" si="4"/>
        <v>-53548736</v>
      </c>
      <c r="L77" s="14">
        <f t="shared" si="3"/>
        <v>-0.59896528122894699</v>
      </c>
      <c r="M77" s="10"/>
    </row>
    <row r="78" spans="1:14" s="9" customFormat="1" ht="11.25">
      <c r="A78" s="105"/>
      <c r="B78" s="23" t="s">
        <v>79</v>
      </c>
      <c r="C78" s="109" t="s">
        <v>114</v>
      </c>
      <c r="D78" s="23"/>
      <c r="E78" s="23"/>
      <c r="F78" s="109"/>
      <c r="G78" s="23"/>
      <c r="H78" s="23"/>
      <c r="I78" s="16">
        <v>0</v>
      </c>
      <c r="J78" s="16">
        <v>0</v>
      </c>
      <c r="K78" s="16">
        <f t="shared" si="4"/>
        <v>0</v>
      </c>
      <c r="L78" s="42" t="str">
        <f t="shared" si="3"/>
        <v xml:space="preserve">-    </v>
      </c>
      <c r="M78" s="10"/>
    </row>
    <row r="79" spans="1:14" s="5" customFormat="1" ht="11.25">
      <c r="A79" s="74"/>
      <c r="B79" s="23"/>
      <c r="C79" s="75" t="s">
        <v>16</v>
      </c>
      <c r="D79" s="75" t="s">
        <v>113</v>
      </c>
      <c r="E79" s="23"/>
      <c r="F79" s="106"/>
      <c r="G79" s="75"/>
      <c r="H79" s="75"/>
      <c r="I79" s="52">
        <v>0</v>
      </c>
      <c r="J79" s="52">
        <v>0</v>
      </c>
      <c r="K79" s="52">
        <f t="shared" si="4"/>
        <v>0</v>
      </c>
      <c r="L79" s="14" t="str">
        <f t="shared" si="3"/>
        <v xml:space="preserve">-    </v>
      </c>
      <c r="M79" s="10"/>
    </row>
    <row r="80" spans="1:14" s="5" customFormat="1" ht="11.25">
      <c r="A80" s="105"/>
      <c r="B80" s="23"/>
      <c r="C80" s="75" t="s">
        <v>7</v>
      </c>
      <c r="D80" s="75" t="s">
        <v>112</v>
      </c>
      <c r="E80" s="23"/>
      <c r="F80" s="114"/>
      <c r="G80" s="75"/>
      <c r="H80" s="75"/>
      <c r="I80" s="52">
        <v>0</v>
      </c>
      <c r="J80" s="52">
        <v>0</v>
      </c>
      <c r="K80" s="52">
        <f t="shared" si="4"/>
        <v>0</v>
      </c>
      <c r="L80" s="14" t="str">
        <f t="shared" si="3"/>
        <v xml:space="preserve">-    </v>
      </c>
      <c r="M80" s="10"/>
    </row>
    <row r="81" spans="1:14" s="9" customFormat="1" ht="11.25">
      <c r="A81" s="70"/>
      <c r="B81" s="23" t="s">
        <v>77</v>
      </c>
      <c r="C81" s="109" t="s">
        <v>111</v>
      </c>
      <c r="D81" s="23"/>
      <c r="E81" s="23"/>
      <c r="F81" s="40"/>
      <c r="G81" s="23"/>
      <c r="H81" s="23"/>
      <c r="I81" s="113">
        <v>380268298</v>
      </c>
      <c r="J81" s="112">
        <v>314396582</v>
      </c>
      <c r="K81" s="112">
        <f t="shared" si="4"/>
        <v>65871716</v>
      </c>
      <c r="L81" s="42">
        <f t="shared" si="3"/>
        <v>0.20951791390658311</v>
      </c>
      <c r="M81" s="10"/>
    </row>
    <row r="82" spans="1:14" s="5" customFormat="1" ht="11.25">
      <c r="A82" s="105"/>
      <c r="B82" s="23"/>
      <c r="C82" s="23" t="s">
        <v>16</v>
      </c>
      <c r="D82" s="76" t="s">
        <v>110</v>
      </c>
      <c r="E82" s="23"/>
      <c r="F82" s="76"/>
      <c r="G82" s="75"/>
      <c r="H82" s="75"/>
      <c r="I82" s="55">
        <v>215097</v>
      </c>
      <c r="J82" s="52">
        <v>375588</v>
      </c>
      <c r="K82" s="52">
        <f t="shared" si="4"/>
        <v>-160491</v>
      </c>
      <c r="L82" s="14">
        <f t="shared" si="3"/>
        <v>-0.42730598421674815</v>
      </c>
      <c r="M82" s="10"/>
    </row>
    <row r="83" spans="1:14" s="5" customFormat="1" ht="11.25">
      <c r="A83" s="74"/>
      <c r="B83" s="23"/>
      <c r="C83" s="23" t="s">
        <v>7</v>
      </c>
      <c r="D83" s="76" t="s">
        <v>109</v>
      </c>
      <c r="E83" s="23"/>
      <c r="F83" s="106"/>
      <c r="G83" s="75"/>
      <c r="H83" s="111"/>
      <c r="I83" s="55">
        <v>379860085</v>
      </c>
      <c r="J83" s="52">
        <v>313900851</v>
      </c>
      <c r="K83" s="52">
        <f t="shared" si="4"/>
        <v>65959234</v>
      </c>
      <c r="L83" s="14">
        <f t="shared" si="3"/>
        <v>0.21012760491050725</v>
      </c>
      <c r="M83" s="10"/>
    </row>
    <row r="84" spans="1:14" s="5" customFormat="1" ht="11.25">
      <c r="A84" s="74"/>
      <c r="B84" s="23"/>
      <c r="C84" s="23" t="s">
        <v>5</v>
      </c>
      <c r="D84" s="76" t="s">
        <v>108</v>
      </c>
      <c r="E84" s="23"/>
      <c r="F84" s="106"/>
      <c r="G84" s="75"/>
      <c r="H84" s="75"/>
      <c r="I84" s="55">
        <v>0</v>
      </c>
      <c r="J84" s="52">
        <v>0</v>
      </c>
      <c r="K84" s="52">
        <f t="shared" si="4"/>
        <v>0</v>
      </c>
      <c r="L84" s="14" t="str">
        <f t="shared" si="3"/>
        <v xml:space="preserve">-    </v>
      </c>
      <c r="M84" s="10"/>
    </row>
    <row r="85" spans="1:14" s="5" customFormat="1" ht="11.25">
      <c r="A85" s="74"/>
      <c r="B85" s="23"/>
      <c r="C85" s="23" t="s">
        <v>3</v>
      </c>
      <c r="D85" s="76" t="s">
        <v>107</v>
      </c>
      <c r="E85" s="23"/>
      <c r="F85" s="106"/>
      <c r="G85" s="75"/>
      <c r="H85" s="75"/>
      <c r="I85" s="55">
        <v>193116</v>
      </c>
      <c r="J85" s="52">
        <v>120143</v>
      </c>
      <c r="K85" s="52">
        <f t="shared" si="4"/>
        <v>72973</v>
      </c>
      <c r="L85" s="14">
        <f t="shared" si="3"/>
        <v>0.60738453343099474</v>
      </c>
      <c r="M85" s="10"/>
    </row>
    <row r="86" spans="1:14" s="9" customFormat="1" ht="12" thickBot="1">
      <c r="A86" s="263" t="s">
        <v>61</v>
      </c>
      <c r="B86" s="264"/>
      <c r="C86" s="264"/>
      <c r="D86" s="264"/>
      <c r="E86" s="264"/>
      <c r="F86" s="264"/>
      <c r="G86" s="264"/>
      <c r="H86" s="264"/>
      <c r="I86" s="13">
        <v>811644451</v>
      </c>
      <c r="J86" s="13">
        <v>780102407</v>
      </c>
      <c r="K86" s="13">
        <f t="shared" si="4"/>
        <v>31542044</v>
      </c>
      <c r="L86" s="11">
        <f t="shared" si="3"/>
        <v>4.0433209431181769E-2</v>
      </c>
      <c r="M86" s="10"/>
    </row>
    <row r="87" spans="1:14" s="9" customFormat="1" ht="11.25">
      <c r="A87" s="105" t="s">
        <v>60</v>
      </c>
      <c r="B87" s="107" t="s">
        <v>106</v>
      </c>
      <c r="C87" s="23"/>
      <c r="D87" s="23"/>
      <c r="E87" s="23"/>
      <c r="F87" s="40"/>
      <c r="G87" s="23"/>
      <c r="H87" s="17"/>
      <c r="I87" s="27"/>
      <c r="J87" s="27"/>
      <c r="K87" s="27">
        <f t="shared" si="4"/>
        <v>0</v>
      </c>
      <c r="L87" s="14" t="str">
        <f>IF(J87=0,"-    ",K87/K87)</f>
        <v xml:space="preserve">-    </v>
      </c>
      <c r="M87" s="10"/>
    </row>
    <row r="88" spans="1:14" s="9" customFormat="1" ht="11.25">
      <c r="A88" s="105"/>
      <c r="B88" s="23" t="s">
        <v>93</v>
      </c>
      <c r="C88" s="107" t="s">
        <v>105</v>
      </c>
      <c r="D88" s="23"/>
      <c r="E88" s="23"/>
      <c r="F88" s="109"/>
      <c r="G88" s="23"/>
      <c r="H88" s="17"/>
      <c r="I88" s="52">
        <v>0</v>
      </c>
      <c r="J88" s="52">
        <v>0</v>
      </c>
      <c r="K88" s="52">
        <f t="shared" si="4"/>
        <v>0</v>
      </c>
      <c r="L88" s="14" t="str">
        <f>IF(J88=0,"-    ",K88/J88)</f>
        <v xml:space="preserve">-    </v>
      </c>
      <c r="M88" s="10"/>
    </row>
    <row r="89" spans="1:14" s="9" customFormat="1" ht="11.25">
      <c r="A89" s="105"/>
      <c r="B89" s="23" t="s">
        <v>91</v>
      </c>
      <c r="C89" s="107" t="s">
        <v>104</v>
      </c>
      <c r="D89" s="23"/>
      <c r="E89" s="23"/>
      <c r="F89" s="40"/>
      <c r="G89" s="18"/>
      <c r="H89" s="17"/>
      <c r="I89" s="52">
        <v>104257</v>
      </c>
      <c r="J89" s="52">
        <v>21926</v>
      </c>
      <c r="K89" s="52">
        <f t="shared" si="4"/>
        <v>82331</v>
      </c>
      <c r="L89" s="14">
        <f>IF(J89=0,"-    ",K89/J89)</f>
        <v>3.7549484630119494</v>
      </c>
      <c r="M89" s="10"/>
    </row>
    <row r="90" spans="1:14" s="9" customFormat="1" ht="11.25">
      <c r="A90" s="265" t="s">
        <v>56</v>
      </c>
      <c r="B90" s="266"/>
      <c r="C90" s="266"/>
      <c r="D90" s="266"/>
      <c r="E90" s="266"/>
      <c r="F90" s="266"/>
      <c r="G90" s="267"/>
      <c r="H90" s="266"/>
      <c r="I90" s="38">
        <v>104257</v>
      </c>
      <c r="J90" s="38">
        <v>21926</v>
      </c>
      <c r="K90" s="38">
        <f t="shared" si="4"/>
        <v>82331</v>
      </c>
      <c r="L90" s="36">
        <f>IF(J90=0,"-    ",K90/J90)</f>
        <v>3.7549484630119494</v>
      </c>
      <c r="M90" s="10"/>
    </row>
    <row r="91" spans="1:14" s="9" customFormat="1" ht="5.45" customHeight="1" thickBot="1">
      <c r="A91" s="110"/>
      <c r="B91" s="109"/>
      <c r="C91" s="109"/>
      <c r="D91" s="109"/>
      <c r="E91" s="109"/>
      <c r="F91" s="109"/>
      <c r="G91" s="109"/>
      <c r="H91" s="109"/>
      <c r="I91" s="108"/>
      <c r="J91" s="108"/>
      <c r="K91" s="108"/>
      <c r="L91" s="14"/>
      <c r="M91" s="10"/>
    </row>
    <row r="92" spans="1:14" s="9" customFormat="1" ht="12" thickBot="1">
      <c r="A92" s="260" t="s">
        <v>103</v>
      </c>
      <c r="B92" s="261"/>
      <c r="C92" s="261"/>
      <c r="D92" s="261"/>
      <c r="E92" s="261"/>
      <c r="F92" s="261"/>
      <c r="G92" s="261"/>
      <c r="H92" s="261"/>
      <c r="I92" s="30">
        <v>1276001498</v>
      </c>
      <c r="J92" s="30">
        <v>1218571632</v>
      </c>
      <c r="K92" s="30">
        <f>+I92-J92</f>
        <v>57429866</v>
      </c>
      <c r="L92" s="28">
        <f>IF(J92=0,"-    ",K92/J92)</f>
        <v>4.7128838791152823E-2</v>
      </c>
      <c r="M92" s="10"/>
      <c r="N92" s="10"/>
    </row>
    <row r="93" spans="1:14" s="9" customFormat="1" ht="11.25">
      <c r="A93" s="105" t="s">
        <v>55</v>
      </c>
      <c r="B93" s="107" t="s">
        <v>10</v>
      </c>
      <c r="C93" s="23"/>
      <c r="D93" s="23"/>
      <c r="E93" s="23"/>
      <c r="F93" s="40"/>
      <c r="G93" s="23"/>
      <c r="H93" s="17"/>
      <c r="I93" s="27"/>
      <c r="J93" s="27"/>
      <c r="K93" s="27"/>
      <c r="L93" s="14"/>
      <c r="M93" s="10"/>
    </row>
    <row r="94" spans="1:14" s="9" customFormat="1" ht="11.25">
      <c r="A94" s="105"/>
      <c r="B94" s="75" t="s">
        <v>9</v>
      </c>
      <c r="C94" s="104" t="s">
        <v>8</v>
      </c>
      <c r="D94" s="75"/>
      <c r="E94" s="75"/>
      <c r="F94" s="76"/>
      <c r="G94" s="23"/>
      <c r="H94" s="17"/>
      <c r="I94" s="52">
        <v>0</v>
      </c>
      <c r="J94" s="52">
        <v>0</v>
      </c>
      <c r="K94" s="52">
        <f>+I94-J94</f>
        <v>0</v>
      </c>
      <c r="L94" s="42" t="str">
        <f>IF(J94=0,"-    ",K94/J94)</f>
        <v xml:space="preserve">-    </v>
      </c>
      <c r="M94" s="10"/>
    </row>
    <row r="95" spans="1:14" s="9" customFormat="1" ht="11.25">
      <c r="A95" s="105"/>
      <c r="B95" s="75" t="s">
        <v>7</v>
      </c>
      <c r="C95" s="76" t="s">
        <v>6</v>
      </c>
      <c r="D95" s="75"/>
      <c r="E95" s="75"/>
      <c r="F95" s="106"/>
      <c r="G95" s="23"/>
      <c r="H95" s="17"/>
      <c r="I95" s="52">
        <v>0</v>
      </c>
      <c r="J95" s="52">
        <v>0</v>
      </c>
      <c r="K95" s="52">
        <f>+I95-J95</f>
        <v>0</v>
      </c>
      <c r="L95" s="42" t="str">
        <f>IF(J95=0,"-    ",K95/J95)</f>
        <v xml:space="preserve">-    </v>
      </c>
      <c r="M95" s="10"/>
    </row>
    <row r="96" spans="1:14" s="9" customFormat="1" ht="11.25">
      <c r="A96" s="105"/>
      <c r="B96" s="76" t="s">
        <v>5</v>
      </c>
      <c r="C96" s="75" t="s">
        <v>4</v>
      </c>
      <c r="D96" s="75"/>
      <c r="E96" s="75"/>
      <c r="F96" s="106"/>
      <c r="G96" s="23"/>
      <c r="H96" s="17"/>
      <c r="I96" s="52">
        <v>176022273</v>
      </c>
      <c r="J96" s="52">
        <v>167093767</v>
      </c>
      <c r="K96" s="52">
        <f>+I96-J96</f>
        <v>8928506</v>
      </c>
      <c r="L96" s="42">
        <f>IF(J96=0,"-    ",K96/J96)</f>
        <v>5.3434105653982891E-2</v>
      </c>
      <c r="M96" s="10"/>
    </row>
    <row r="97" spans="1:14" s="9" customFormat="1" ht="11.25">
      <c r="A97" s="105"/>
      <c r="B97" s="75" t="s">
        <v>3</v>
      </c>
      <c r="C97" s="104" t="s">
        <v>2</v>
      </c>
      <c r="D97" s="75"/>
      <c r="E97" s="75"/>
      <c r="F97" s="76"/>
      <c r="G97" s="18"/>
      <c r="H97" s="17"/>
      <c r="I97" s="52">
        <v>6786772</v>
      </c>
      <c r="J97" s="52">
        <v>7113549</v>
      </c>
      <c r="K97" s="52">
        <f>+I97-J97</f>
        <v>-326777</v>
      </c>
      <c r="L97" s="42">
        <f>IF(J97=0,"-    ",K97/J97)</f>
        <v>-4.5937267037873784E-2</v>
      </c>
      <c r="M97" s="10"/>
    </row>
    <row r="98" spans="1:14" s="9" customFormat="1" ht="12" thickBot="1">
      <c r="A98" s="249" t="s">
        <v>19</v>
      </c>
      <c r="B98" s="250"/>
      <c r="C98" s="250"/>
      <c r="D98" s="250"/>
      <c r="E98" s="250"/>
      <c r="F98" s="250"/>
      <c r="G98" s="251"/>
      <c r="H98" s="252"/>
      <c r="I98" s="13">
        <v>182809045</v>
      </c>
      <c r="J98" s="13">
        <v>174207316</v>
      </c>
      <c r="K98" s="13">
        <f>+I98-J98</f>
        <v>8601729</v>
      </c>
      <c r="L98" s="11">
        <f>IF(J98=0,"-    ",K98/J98)</f>
        <v>4.9376393583837774E-2</v>
      </c>
      <c r="M98" s="10"/>
      <c r="N98" s="10"/>
    </row>
    <row r="99" spans="1:14" s="5" customFormat="1" ht="11.25">
      <c r="A99" s="19"/>
      <c r="B99" s="19"/>
      <c r="C99" s="19"/>
      <c r="D99" s="19"/>
      <c r="E99" s="19"/>
      <c r="F99" s="19"/>
      <c r="G99" s="19"/>
      <c r="H99" s="19"/>
      <c r="I99" s="103"/>
      <c r="J99" s="102"/>
      <c r="K99" s="101"/>
      <c r="L99" s="100"/>
      <c r="M99" s="10"/>
    </row>
    <row r="100" spans="1:14" s="5" customFormat="1" ht="12" thickBot="1">
      <c r="A100" s="99"/>
      <c r="B100" s="99"/>
      <c r="C100" s="99"/>
      <c r="D100" s="99"/>
      <c r="E100" s="99"/>
      <c r="F100" s="98"/>
      <c r="G100" s="94"/>
      <c r="H100" s="94"/>
      <c r="I100" s="93"/>
      <c r="J100" s="93"/>
      <c r="K100" s="94"/>
      <c r="L100" s="97"/>
      <c r="M100" s="10"/>
    </row>
    <row r="101" spans="1:14" ht="32.25" customHeight="1" thickBot="1">
      <c r="A101" s="268" t="s">
        <v>102</v>
      </c>
      <c r="B101" s="269"/>
      <c r="C101" s="269"/>
      <c r="D101" s="269"/>
      <c r="E101" s="269"/>
      <c r="F101" s="269"/>
      <c r="G101" s="269"/>
      <c r="H101" s="269"/>
      <c r="I101" s="269"/>
      <c r="J101" s="269"/>
      <c r="K101" s="274" t="s">
        <v>101</v>
      </c>
      <c r="L101" s="275"/>
      <c r="M101" s="10"/>
    </row>
    <row r="102" spans="1:14" ht="13.5" thickBot="1">
      <c r="A102" s="96"/>
      <c r="B102" s="96"/>
      <c r="C102" s="96"/>
      <c r="D102" s="96"/>
      <c r="E102" s="96"/>
      <c r="F102" s="95"/>
      <c r="G102" s="94"/>
      <c r="H102" s="94"/>
      <c r="I102" s="93"/>
      <c r="J102" s="92"/>
      <c r="K102" s="50"/>
      <c r="L102" s="91"/>
      <c r="M102" s="10"/>
    </row>
    <row r="103" spans="1:14" ht="13.15" customHeight="1">
      <c r="A103" s="276" t="s">
        <v>100</v>
      </c>
      <c r="B103" s="277"/>
      <c r="C103" s="277"/>
      <c r="D103" s="277"/>
      <c r="E103" s="277"/>
      <c r="F103" s="277"/>
      <c r="G103" s="277"/>
      <c r="H103" s="278"/>
      <c r="I103" s="282" t="s">
        <v>99</v>
      </c>
      <c r="J103" s="282" t="s">
        <v>98</v>
      </c>
      <c r="K103" s="284" t="s">
        <v>183</v>
      </c>
      <c r="L103" s="285"/>
      <c r="M103" s="10"/>
    </row>
    <row r="104" spans="1:14" ht="39.75" customHeight="1" thickBot="1">
      <c r="A104" s="279"/>
      <c r="B104" s="280"/>
      <c r="C104" s="280"/>
      <c r="D104" s="280"/>
      <c r="E104" s="280"/>
      <c r="F104" s="280"/>
      <c r="G104" s="280"/>
      <c r="H104" s="281"/>
      <c r="I104" s="283"/>
      <c r="J104" s="283"/>
      <c r="K104" s="90" t="s">
        <v>97</v>
      </c>
      <c r="L104" s="89" t="s">
        <v>96</v>
      </c>
      <c r="M104" s="10"/>
    </row>
    <row r="105" spans="1:14" s="5" customFormat="1" ht="11.25">
      <c r="A105" s="88"/>
      <c r="B105" s="87"/>
      <c r="C105" s="87"/>
      <c r="D105" s="87"/>
      <c r="E105" s="87"/>
      <c r="F105" s="86"/>
      <c r="G105" s="85"/>
      <c r="H105" s="84"/>
      <c r="I105" s="83"/>
      <c r="J105" s="82"/>
      <c r="K105" s="81"/>
      <c r="L105" s="80"/>
      <c r="M105" s="10"/>
    </row>
    <row r="106" spans="1:14" s="9" customFormat="1" ht="11.25">
      <c r="A106" s="35" t="s">
        <v>95</v>
      </c>
      <c r="B106" s="21" t="s">
        <v>94</v>
      </c>
      <c r="C106" s="34"/>
      <c r="D106" s="34"/>
      <c r="E106" s="34"/>
      <c r="F106" s="40"/>
      <c r="G106" s="41"/>
      <c r="H106" s="32"/>
      <c r="I106" s="31"/>
      <c r="J106" s="16"/>
      <c r="K106" s="57"/>
      <c r="L106" s="79"/>
      <c r="M106" s="10"/>
    </row>
    <row r="107" spans="1:14" s="9" customFormat="1" ht="11.25">
      <c r="A107" s="35"/>
      <c r="B107" s="34"/>
      <c r="C107" s="34"/>
      <c r="D107" s="34"/>
      <c r="E107" s="34"/>
      <c r="F107" s="19"/>
      <c r="G107" s="41"/>
      <c r="H107" s="32"/>
      <c r="I107" s="31"/>
      <c r="J107" s="16"/>
      <c r="K107" s="26"/>
      <c r="L107" s="79"/>
      <c r="M107" s="10"/>
    </row>
    <row r="108" spans="1:14" s="9" customFormat="1" ht="11.25">
      <c r="A108" s="70"/>
      <c r="B108" s="34" t="s">
        <v>93</v>
      </c>
      <c r="C108" s="19" t="s">
        <v>92</v>
      </c>
      <c r="D108" s="34"/>
      <c r="E108" s="34"/>
      <c r="F108" s="40"/>
      <c r="G108" s="41"/>
      <c r="H108" s="32"/>
      <c r="I108" s="16">
        <v>4564179</v>
      </c>
      <c r="J108" s="16">
        <v>4545264</v>
      </c>
      <c r="K108" s="15">
        <f t="shared" ref="K108:K139" si="5">+I108-J108</f>
        <v>18915</v>
      </c>
      <c r="L108" s="14">
        <f t="shared" ref="L108:L139" si="6">IF(J108=0,"-    ",K108/J108)</f>
        <v>4.1614744490089022E-3</v>
      </c>
      <c r="M108" s="10"/>
      <c r="N108" s="78"/>
    </row>
    <row r="109" spans="1:14" s="9" customFormat="1" ht="11.25">
      <c r="A109" s="70"/>
      <c r="B109" s="34" t="s">
        <v>91</v>
      </c>
      <c r="C109" s="20" t="s">
        <v>90</v>
      </c>
      <c r="D109" s="34"/>
      <c r="E109" s="34"/>
      <c r="F109" s="69"/>
      <c r="G109" s="41"/>
      <c r="H109" s="32"/>
      <c r="I109" s="43">
        <v>765180921</v>
      </c>
      <c r="J109" s="16">
        <v>681918370</v>
      </c>
      <c r="K109" s="15">
        <f t="shared" si="5"/>
        <v>83262551</v>
      </c>
      <c r="L109" s="14">
        <f t="shared" si="6"/>
        <v>0.12210046636520439</v>
      </c>
      <c r="M109" s="10"/>
    </row>
    <row r="110" spans="1:14" s="5" customFormat="1" ht="11.25">
      <c r="A110" s="74"/>
      <c r="B110" s="34"/>
      <c r="C110" s="75" t="s">
        <v>16</v>
      </c>
      <c r="D110" s="75" t="s">
        <v>89</v>
      </c>
      <c r="E110" s="23"/>
      <c r="F110" s="54"/>
      <c r="G110" s="72"/>
      <c r="H110" s="71"/>
      <c r="I110" s="55">
        <v>60412267</v>
      </c>
      <c r="J110" s="52">
        <v>68448209</v>
      </c>
      <c r="K110" s="15">
        <f t="shared" si="5"/>
        <v>-8035942</v>
      </c>
      <c r="L110" s="14">
        <f t="shared" si="6"/>
        <v>-0.11740178621766421</v>
      </c>
      <c r="M110" s="10"/>
    </row>
    <row r="111" spans="1:14" s="5" customFormat="1" ht="11.25">
      <c r="A111" s="74"/>
      <c r="B111" s="34"/>
      <c r="C111" s="75" t="s">
        <v>7</v>
      </c>
      <c r="D111" s="75" t="s">
        <v>88</v>
      </c>
      <c r="E111" s="23"/>
      <c r="F111" s="54"/>
      <c r="G111" s="72"/>
      <c r="H111" s="71"/>
      <c r="I111" s="55">
        <v>137246155</v>
      </c>
      <c r="J111" s="52">
        <v>141450426</v>
      </c>
      <c r="K111" s="15">
        <f t="shared" si="5"/>
        <v>-4204271</v>
      </c>
      <c r="L111" s="14">
        <f t="shared" si="6"/>
        <v>-2.9722575738301418E-2</v>
      </c>
      <c r="M111" s="10"/>
    </row>
    <row r="112" spans="1:14" s="5" customFormat="1" ht="11.25">
      <c r="A112" s="74"/>
      <c r="B112" s="23"/>
      <c r="C112" s="75"/>
      <c r="D112" s="77" t="s">
        <v>87</v>
      </c>
      <c r="E112" s="77" t="s">
        <v>86</v>
      </c>
      <c r="F112" s="76"/>
      <c r="G112" s="75"/>
      <c r="H112" s="75"/>
      <c r="I112" s="55">
        <v>95250173</v>
      </c>
      <c r="J112" s="52">
        <v>97271815</v>
      </c>
      <c r="K112" s="15">
        <f t="shared" si="5"/>
        <v>-2021642</v>
      </c>
      <c r="L112" s="14">
        <f t="shared" si="6"/>
        <v>-2.0783430431518111E-2</v>
      </c>
      <c r="M112" s="10"/>
    </row>
    <row r="113" spans="1:13" s="5" customFormat="1" ht="11.25">
      <c r="A113" s="74"/>
      <c r="B113" s="23"/>
      <c r="C113" s="75"/>
      <c r="D113" s="77" t="s">
        <v>43</v>
      </c>
      <c r="E113" s="77" t="s">
        <v>85</v>
      </c>
      <c r="F113" s="76"/>
      <c r="G113" s="75"/>
      <c r="H113" s="75"/>
      <c r="I113" s="55">
        <v>0</v>
      </c>
      <c r="J113" s="52">
        <v>4865</v>
      </c>
      <c r="K113" s="15">
        <f t="shared" si="5"/>
        <v>-4865</v>
      </c>
      <c r="L113" s="14">
        <f t="shared" si="6"/>
        <v>-1</v>
      </c>
      <c r="M113" s="10"/>
    </row>
    <row r="114" spans="1:13" s="5" customFormat="1" ht="11.25">
      <c r="A114" s="74"/>
      <c r="B114" s="23"/>
      <c r="C114" s="75"/>
      <c r="D114" s="77" t="s">
        <v>84</v>
      </c>
      <c r="E114" s="77" t="s">
        <v>83</v>
      </c>
      <c r="F114" s="76"/>
      <c r="G114" s="75"/>
      <c r="H114" s="75"/>
      <c r="I114" s="55">
        <v>41995982</v>
      </c>
      <c r="J114" s="52">
        <v>44173746</v>
      </c>
      <c r="K114" s="15">
        <f t="shared" si="5"/>
        <v>-2177764</v>
      </c>
      <c r="L114" s="14">
        <f t="shared" si="6"/>
        <v>-4.929996201816346E-2</v>
      </c>
      <c r="M114" s="10"/>
    </row>
    <row r="115" spans="1:13" s="5" customFormat="1" ht="11.25">
      <c r="A115" s="74"/>
      <c r="B115" s="23"/>
      <c r="C115" s="73" t="s">
        <v>5</v>
      </c>
      <c r="D115" s="73" t="s">
        <v>82</v>
      </c>
      <c r="E115" s="75"/>
      <c r="F115" s="76"/>
      <c r="G115" s="75"/>
      <c r="H115" s="75"/>
      <c r="I115" s="55">
        <v>564263619</v>
      </c>
      <c r="J115" s="52">
        <v>468595148</v>
      </c>
      <c r="K115" s="15">
        <f t="shared" si="5"/>
        <v>95668471</v>
      </c>
      <c r="L115" s="14">
        <f t="shared" si="6"/>
        <v>0.20416018264021804</v>
      </c>
      <c r="M115" s="10"/>
    </row>
    <row r="116" spans="1:13" s="5" customFormat="1" ht="11.25">
      <c r="A116" s="74"/>
      <c r="B116" s="23"/>
      <c r="C116" s="73" t="s">
        <v>3</v>
      </c>
      <c r="D116" s="73" t="s">
        <v>81</v>
      </c>
      <c r="E116" s="75"/>
      <c r="F116" s="76"/>
      <c r="G116" s="75"/>
      <c r="H116" s="75"/>
      <c r="I116" s="55">
        <v>2972069</v>
      </c>
      <c r="J116" s="52">
        <v>3125743</v>
      </c>
      <c r="K116" s="15">
        <f t="shared" si="5"/>
        <v>-153674</v>
      </c>
      <c r="L116" s="14">
        <f t="shared" si="6"/>
        <v>-4.9163990769554633E-2</v>
      </c>
      <c r="M116" s="10"/>
    </row>
    <row r="117" spans="1:13" s="5" customFormat="1" ht="11.25">
      <c r="A117" s="74"/>
      <c r="B117" s="34"/>
      <c r="C117" s="73" t="s">
        <v>47</v>
      </c>
      <c r="D117" s="73" t="s">
        <v>80</v>
      </c>
      <c r="E117" s="34"/>
      <c r="F117" s="54"/>
      <c r="G117" s="72"/>
      <c r="H117" s="71"/>
      <c r="I117" s="55">
        <v>286811</v>
      </c>
      <c r="J117" s="52">
        <v>298844</v>
      </c>
      <c r="K117" s="15">
        <f t="shared" si="5"/>
        <v>-12033</v>
      </c>
      <c r="L117" s="14">
        <f t="shared" si="6"/>
        <v>-4.0265155064180644E-2</v>
      </c>
      <c r="M117" s="10"/>
    </row>
    <row r="118" spans="1:13" s="9" customFormat="1" ht="11.25">
      <c r="A118" s="70"/>
      <c r="B118" s="20" t="s">
        <v>79</v>
      </c>
      <c r="C118" s="20" t="s">
        <v>78</v>
      </c>
      <c r="D118" s="34"/>
      <c r="E118" s="34"/>
      <c r="F118" s="69"/>
      <c r="G118" s="41"/>
      <c r="H118" s="32"/>
      <c r="I118" s="43">
        <v>12081214</v>
      </c>
      <c r="J118" s="16">
        <v>12883956</v>
      </c>
      <c r="K118" s="15">
        <f t="shared" si="5"/>
        <v>-802742</v>
      </c>
      <c r="L118" s="14">
        <f t="shared" si="6"/>
        <v>-6.2305552735510736E-2</v>
      </c>
      <c r="M118" s="10"/>
    </row>
    <row r="119" spans="1:13" s="9" customFormat="1" ht="11.25">
      <c r="A119" s="70"/>
      <c r="B119" s="20" t="s">
        <v>77</v>
      </c>
      <c r="C119" s="19" t="s">
        <v>76</v>
      </c>
      <c r="D119" s="34"/>
      <c r="E119" s="34"/>
      <c r="F119" s="69"/>
      <c r="G119" s="41"/>
      <c r="H119" s="32"/>
      <c r="I119" s="43">
        <v>10860099</v>
      </c>
      <c r="J119" s="43">
        <v>11272750</v>
      </c>
      <c r="K119" s="15">
        <f t="shared" si="5"/>
        <v>-412651</v>
      </c>
      <c r="L119" s="14">
        <f t="shared" si="6"/>
        <v>-3.6606063294227227E-2</v>
      </c>
      <c r="M119" s="10"/>
    </row>
    <row r="120" spans="1:13" s="9" customFormat="1" ht="11.25">
      <c r="A120" s="70"/>
      <c r="B120" s="20" t="s">
        <v>75</v>
      </c>
      <c r="C120" s="19" t="s">
        <v>74</v>
      </c>
      <c r="D120" s="34"/>
      <c r="E120" s="34"/>
      <c r="F120" s="40"/>
      <c r="G120" s="41"/>
      <c r="H120" s="32"/>
      <c r="I120" s="16">
        <v>0</v>
      </c>
      <c r="J120" s="16">
        <v>0</v>
      </c>
      <c r="K120" s="15">
        <f t="shared" si="5"/>
        <v>0</v>
      </c>
      <c r="L120" s="14" t="str">
        <f t="shared" si="6"/>
        <v xml:space="preserve">-    </v>
      </c>
      <c r="M120" s="10"/>
    </row>
    <row r="121" spans="1:13" s="9" customFormat="1" ht="11.25">
      <c r="A121" s="70"/>
      <c r="B121" s="20" t="s">
        <v>73</v>
      </c>
      <c r="C121" s="19" t="s">
        <v>72</v>
      </c>
      <c r="D121" s="34"/>
      <c r="E121" s="34"/>
      <c r="F121" s="69"/>
      <c r="G121" s="41"/>
      <c r="H121" s="32"/>
      <c r="I121" s="16">
        <v>0</v>
      </c>
      <c r="J121" s="16">
        <v>0</v>
      </c>
      <c r="K121" s="15">
        <f t="shared" si="5"/>
        <v>0</v>
      </c>
      <c r="L121" s="14" t="str">
        <f t="shared" si="6"/>
        <v xml:space="preserve">-    </v>
      </c>
      <c r="M121" s="10"/>
    </row>
    <row r="122" spans="1:13" s="9" customFormat="1" ht="11.25">
      <c r="A122" s="70"/>
      <c r="B122" s="20" t="s">
        <v>71</v>
      </c>
      <c r="C122" s="19" t="s">
        <v>70</v>
      </c>
      <c r="D122" s="34"/>
      <c r="E122" s="34"/>
      <c r="F122" s="69"/>
      <c r="G122" s="41"/>
      <c r="H122" s="32"/>
      <c r="I122" s="16">
        <v>51941</v>
      </c>
      <c r="J122" s="16">
        <v>147903</v>
      </c>
      <c r="K122" s="15">
        <f t="shared" si="5"/>
        <v>-95962</v>
      </c>
      <c r="L122" s="68">
        <f t="shared" si="6"/>
        <v>-0.64881713014610931</v>
      </c>
      <c r="M122" s="10"/>
    </row>
    <row r="123" spans="1:13" s="9" customFormat="1" ht="11.25">
      <c r="A123" s="270" t="s">
        <v>69</v>
      </c>
      <c r="B123" s="271"/>
      <c r="C123" s="271"/>
      <c r="D123" s="271"/>
      <c r="E123" s="271"/>
      <c r="F123" s="271"/>
      <c r="G123" s="272"/>
      <c r="H123" s="271"/>
      <c r="I123" s="38">
        <v>792738354</v>
      </c>
      <c r="J123" s="67">
        <v>710768243</v>
      </c>
      <c r="K123" s="37">
        <f t="shared" si="5"/>
        <v>81970111</v>
      </c>
      <c r="L123" s="36">
        <f t="shared" si="6"/>
        <v>0.11532607401538057</v>
      </c>
      <c r="M123" s="10"/>
    </row>
    <row r="124" spans="1:13" s="9" customFormat="1" ht="11.25">
      <c r="A124" s="22" t="s">
        <v>68</v>
      </c>
      <c r="B124" s="21" t="s">
        <v>67</v>
      </c>
      <c r="C124" s="20"/>
      <c r="D124" s="34"/>
      <c r="E124" s="34"/>
      <c r="F124" s="40"/>
      <c r="G124" s="33"/>
      <c r="H124" s="32"/>
      <c r="I124" s="66"/>
      <c r="J124" s="66"/>
      <c r="K124" s="26">
        <f t="shared" si="5"/>
        <v>0</v>
      </c>
      <c r="L124" s="25" t="str">
        <f t="shared" si="6"/>
        <v xml:space="preserve">-    </v>
      </c>
      <c r="M124" s="10"/>
    </row>
    <row r="125" spans="1:13" s="9" customFormat="1" ht="11.25">
      <c r="A125" s="22"/>
      <c r="B125" s="20" t="s">
        <v>16</v>
      </c>
      <c r="C125" s="21" t="s">
        <v>66</v>
      </c>
      <c r="D125" s="34"/>
      <c r="E125" s="34"/>
      <c r="F125" s="40"/>
      <c r="G125" s="41"/>
      <c r="H125" s="32"/>
      <c r="I125" s="16">
        <v>0</v>
      </c>
      <c r="J125" s="16">
        <v>0</v>
      </c>
      <c r="K125" s="15">
        <f t="shared" si="5"/>
        <v>0</v>
      </c>
      <c r="L125" s="14" t="str">
        <f t="shared" si="6"/>
        <v xml:space="preserve">-    </v>
      </c>
      <c r="M125" s="10"/>
    </row>
    <row r="126" spans="1:13" s="9" customFormat="1" ht="11.25">
      <c r="A126" s="22"/>
      <c r="B126" s="20" t="s">
        <v>7</v>
      </c>
      <c r="C126" s="21" t="s">
        <v>65</v>
      </c>
      <c r="D126" s="34"/>
      <c r="E126" s="34"/>
      <c r="F126" s="19"/>
      <c r="G126" s="41"/>
      <c r="H126" s="32"/>
      <c r="I126" s="16">
        <v>1769024</v>
      </c>
      <c r="J126" s="16">
        <v>1744029</v>
      </c>
      <c r="K126" s="15">
        <f t="shared" si="5"/>
        <v>24995</v>
      </c>
      <c r="L126" s="14">
        <f t="shared" si="6"/>
        <v>1.4331757098075777E-2</v>
      </c>
      <c r="M126" s="10"/>
    </row>
    <row r="127" spans="1:13" s="9" customFormat="1" ht="11.25">
      <c r="A127" s="22"/>
      <c r="B127" s="20" t="s">
        <v>5</v>
      </c>
      <c r="C127" s="21" t="s">
        <v>64</v>
      </c>
      <c r="D127" s="34"/>
      <c r="E127" s="34"/>
      <c r="F127" s="40"/>
      <c r="G127" s="41"/>
      <c r="H127" s="32"/>
      <c r="I127" s="16">
        <v>0</v>
      </c>
      <c r="J127" s="16">
        <v>0</v>
      </c>
      <c r="K127" s="15">
        <f t="shared" si="5"/>
        <v>0</v>
      </c>
      <c r="L127" s="14" t="str">
        <f t="shared" si="6"/>
        <v xml:space="preserve">-    </v>
      </c>
      <c r="M127" s="10"/>
    </row>
    <row r="128" spans="1:13" s="9" customFormat="1" ht="11.25">
      <c r="A128" s="22"/>
      <c r="B128" s="20" t="s">
        <v>3</v>
      </c>
      <c r="C128" s="20" t="s">
        <v>63</v>
      </c>
      <c r="D128" s="34"/>
      <c r="E128" s="34"/>
      <c r="F128" s="19"/>
      <c r="G128" s="41"/>
      <c r="H128" s="32"/>
      <c r="I128" s="43">
        <v>68779708</v>
      </c>
      <c r="J128" s="16">
        <v>49703491</v>
      </c>
      <c r="K128" s="15">
        <f t="shared" si="5"/>
        <v>19076217</v>
      </c>
      <c r="L128" s="14">
        <f t="shared" si="6"/>
        <v>0.38380034513068711</v>
      </c>
      <c r="M128" s="10"/>
    </row>
    <row r="129" spans="1:13" s="9" customFormat="1" ht="11.25">
      <c r="A129" s="22"/>
      <c r="B129" s="20" t="s">
        <v>47</v>
      </c>
      <c r="C129" s="20" t="s">
        <v>62</v>
      </c>
      <c r="D129" s="34"/>
      <c r="E129" s="34"/>
      <c r="F129" s="19"/>
      <c r="G129" s="39"/>
      <c r="H129" s="32"/>
      <c r="I129" s="43">
        <v>23038177</v>
      </c>
      <c r="J129" s="16">
        <v>35002330</v>
      </c>
      <c r="K129" s="15">
        <f t="shared" si="5"/>
        <v>-11964153</v>
      </c>
      <c r="L129" s="14">
        <f t="shared" si="6"/>
        <v>-0.3418101880646231</v>
      </c>
      <c r="M129" s="10"/>
    </row>
    <row r="130" spans="1:13" s="9" customFormat="1" ht="11.25">
      <c r="A130" s="265" t="s">
        <v>61</v>
      </c>
      <c r="B130" s="266"/>
      <c r="C130" s="266"/>
      <c r="D130" s="266"/>
      <c r="E130" s="266"/>
      <c r="F130" s="266"/>
      <c r="G130" s="273"/>
      <c r="H130" s="266"/>
      <c r="I130" s="38">
        <v>93586909</v>
      </c>
      <c r="J130" s="38">
        <v>86449850</v>
      </c>
      <c r="K130" s="37">
        <f t="shared" si="5"/>
        <v>7137059</v>
      </c>
      <c r="L130" s="36">
        <f t="shared" si="6"/>
        <v>8.2557216698467384E-2</v>
      </c>
      <c r="M130" s="10"/>
    </row>
    <row r="131" spans="1:13" s="9" customFormat="1" ht="11.25">
      <c r="A131" s="22" t="s">
        <v>60</v>
      </c>
      <c r="B131" s="20" t="s">
        <v>59</v>
      </c>
      <c r="C131" s="20"/>
      <c r="D131" s="34"/>
      <c r="E131" s="34"/>
      <c r="F131" s="19"/>
      <c r="G131" s="33"/>
      <c r="H131" s="32"/>
      <c r="I131" s="16"/>
      <c r="J131" s="16"/>
      <c r="K131" s="26">
        <f t="shared" si="5"/>
        <v>0</v>
      </c>
      <c r="L131" s="25" t="str">
        <f t="shared" si="6"/>
        <v xml:space="preserve">-    </v>
      </c>
      <c r="M131" s="10"/>
    </row>
    <row r="132" spans="1:13" s="9" customFormat="1" ht="11.25">
      <c r="A132" s="22"/>
      <c r="B132" s="20" t="s">
        <v>16</v>
      </c>
      <c r="C132" s="20" t="s">
        <v>58</v>
      </c>
      <c r="D132" s="34"/>
      <c r="E132" s="34"/>
      <c r="F132" s="19"/>
      <c r="G132" s="41"/>
      <c r="H132" s="32"/>
      <c r="I132" s="16">
        <v>2167173</v>
      </c>
      <c r="J132" s="16">
        <v>2264295</v>
      </c>
      <c r="K132" s="15">
        <f t="shared" si="5"/>
        <v>-97122</v>
      </c>
      <c r="L132" s="14">
        <f t="shared" si="6"/>
        <v>-4.2892820944267419E-2</v>
      </c>
      <c r="M132" s="10"/>
    </row>
    <row r="133" spans="1:13" s="9" customFormat="1" ht="11.25">
      <c r="A133" s="22"/>
      <c r="B133" s="20" t="s">
        <v>7</v>
      </c>
      <c r="C133" s="20" t="s">
        <v>57</v>
      </c>
      <c r="D133" s="34"/>
      <c r="E133" s="34"/>
      <c r="F133" s="19"/>
      <c r="G133" s="39"/>
      <c r="H133" s="32"/>
      <c r="I133" s="16">
        <v>0</v>
      </c>
      <c r="J133" s="16">
        <v>0</v>
      </c>
      <c r="K133" s="15">
        <f t="shared" si="5"/>
        <v>0</v>
      </c>
      <c r="L133" s="14" t="str">
        <f t="shared" si="6"/>
        <v xml:space="preserve">-    </v>
      </c>
      <c r="M133" s="10"/>
    </row>
    <row r="134" spans="1:13" s="9" customFormat="1" ht="11.25">
      <c r="A134" s="265" t="s">
        <v>56</v>
      </c>
      <c r="B134" s="266"/>
      <c r="C134" s="266"/>
      <c r="D134" s="266"/>
      <c r="E134" s="266"/>
      <c r="F134" s="266"/>
      <c r="G134" s="267"/>
      <c r="H134" s="266"/>
      <c r="I134" s="38">
        <v>2167173</v>
      </c>
      <c r="J134" s="38">
        <v>2264295</v>
      </c>
      <c r="K134" s="37">
        <f t="shared" si="5"/>
        <v>-97122</v>
      </c>
      <c r="L134" s="36">
        <f t="shared" si="6"/>
        <v>-4.2892820944267419E-2</v>
      </c>
      <c r="M134" s="10"/>
    </row>
    <row r="135" spans="1:13" s="9" customFormat="1" ht="11.25">
      <c r="A135" s="65" t="s">
        <v>55</v>
      </c>
      <c r="B135" s="21" t="s">
        <v>54</v>
      </c>
      <c r="C135" s="64"/>
      <c r="D135" s="64"/>
      <c r="E135" s="64"/>
      <c r="F135" s="40"/>
      <c r="G135" s="40"/>
      <c r="H135" s="40"/>
      <c r="I135" s="63"/>
      <c r="J135" s="63"/>
      <c r="K135" s="26">
        <f t="shared" si="5"/>
        <v>0</v>
      </c>
      <c r="L135" s="25" t="str">
        <f t="shared" si="6"/>
        <v xml:space="preserve">-    </v>
      </c>
      <c r="M135" s="10"/>
    </row>
    <row r="136" spans="1:13" s="9" customFormat="1" ht="11.25">
      <c r="A136" s="35"/>
      <c r="B136" s="34"/>
      <c r="C136" s="34"/>
      <c r="D136" s="34"/>
      <c r="E136" s="34"/>
      <c r="F136" s="21"/>
      <c r="G136" s="62" t="s">
        <v>53</v>
      </c>
      <c r="H136" s="61" t="s">
        <v>52</v>
      </c>
      <c r="I136" s="60"/>
      <c r="J136" s="60"/>
      <c r="K136" s="26">
        <f t="shared" si="5"/>
        <v>0</v>
      </c>
      <c r="L136" s="25" t="str">
        <f t="shared" si="6"/>
        <v xml:space="preserve">-    </v>
      </c>
      <c r="M136" s="10"/>
    </row>
    <row r="137" spans="1:13" s="9" customFormat="1" ht="11.25">
      <c r="A137" s="35"/>
      <c r="B137" s="20" t="s">
        <v>16</v>
      </c>
      <c r="C137" s="21" t="s">
        <v>51</v>
      </c>
      <c r="D137" s="34"/>
      <c r="E137" s="34"/>
      <c r="F137" s="21"/>
      <c r="G137" s="57"/>
      <c r="H137" s="32"/>
      <c r="I137" s="16">
        <v>0</v>
      </c>
      <c r="J137" s="16">
        <v>0</v>
      </c>
      <c r="K137" s="15">
        <f t="shared" si="5"/>
        <v>0</v>
      </c>
      <c r="L137" s="14" t="str">
        <f t="shared" si="6"/>
        <v xml:space="preserve">-    </v>
      </c>
      <c r="M137" s="10"/>
    </row>
    <row r="138" spans="1:13" s="9" customFormat="1" ht="11.25">
      <c r="A138" s="35"/>
      <c r="B138" s="20" t="s">
        <v>7</v>
      </c>
      <c r="C138" s="58" t="s">
        <v>50</v>
      </c>
      <c r="D138" s="34"/>
      <c r="E138" s="34"/>
      <c r="F138" s="40"/>
      <c r="G138" s="57"/>
      <c r="H138" s="57"/>
      <c r="I138" s="16">
        <v>0</v>
      </c>
      <c r="J138" s="16">
        <v>0</v>
      </c>
      <c r="K138" s="15">
        <f t="shared" si="5"/>
        <v>0</v>
      </c>
      <c r="L138" s="14" t="str">
        <f t="shared" si="6"/>
        <v xml:space="preserve">-    </v>
      </c>
      <c r="M138" s="10"/>
    </row>
    <row r="139" spans="1:13" s="9" customFormat="1" ht="11.25">
      <c r="A139" s="35"/>
      <c r="B139" s="20" t="s">
        <v>5</v>
      </c>
      <c r="C139" s="21" t="s">
        <v>49</v>
      </c>
      <c r="D139" s="34"/>
      <c r="E139" s="34"/>
      <c r="F139" s="40"/>
      <c r="G139" s="46">
        <v>15933832.33</v>
      </c>
      <c r="H139" s="59">
        <v>113309.66999999993</v>
      </c>
      <c r="I139" s="16">
        <v>16047142</v>
      </c>
      <c r="J139" s="16">
        <v>9222421</v>
      </c>
      <c r="K139" s="15">
        <f t="shared" si="5"/>
        <v>6824721</v>
      </c>
      <c r="L139" s="14">
        <f t="shared" si="6"/>
        <v>0.74001403752875738</v>
      </c>
      <c r="M139" s="10"/>
    </row>
    <row r="140" spans="1:13" s="9" customFormat="1" ht="11.25">
      <c r="A140" s="35"/>
      <c r="B140" s="20" t="s">
        <v>3</v>
      </c>
      <c r="C140" s="58" t="s">
        <v>48</v>
      </c>
      <c r="D140" s="34"/>
      <c r="E140" s="34"/>
      <c r="F140" s="21"/>
      <c r="G140" s="46">
        <v>1760177.42</v>
      </c>
      <c r="H140" s="57">
        <v>44301.580000000016</v>
      </c>
      <c r="I140" s="16">
        <v>1804479</v>
      </c>
      <c r="J140" s="16">
        <v>1483307</v>
      </c>
      <c r="K140" s="15">
        <f t="shared" ref="K140:K161" si="7">+I140-J140</f>
        <v>321172</v>
      </c>
      <c r="L140" s="14">
        <f t="shared" ref="L140:L161" si="8">IF(J140=0,"-    ",K140/J140)</f>
        <v>0.21652429335262358</v>
      </c>
      <c r="M140" s="10"/>
    </row>
    <row r="141" spans="1:13" s="9" customFormat="1" ht="11.25">
      <c r="A141" s="35"/>
      <c r="B141" s="20" t="s">
        <v>47</v>
      </c>
      <c r="C141" s="21" t="s">
        <v>46</v>
      </c>
      <c r="D141" s="34"/>
      <c r="E141" s="34"/>
      <c r="F141" s="40"/>
      <c r="G141" s="56">
        <f>G142+G143+G144+G145+G146+G147</f>
        <v>41707652.060000002</v>
      </c>
      <c r="H141" s="56">
        <f>H142+H143+H144+H145+H146+H147</f>
        <v>18263958.939999998</v>
      </c>
      <c r="I141" s="56">
        <v>59971611</v>
      </c>
      <c r="J141" s="31">
        <v>89969878</v>
      </c>
      <c r="K141" s="15">
        <f t="shared" si="7"/>
        <v>-29998267</v>
      </c>
      <c r="L141" s="14">
        <f t="shared" si="8"/>
        <v>-0.33342567164534781</v>
      </c>
      <c r="M141" s="10"/>
    </row>
    <row r="142" spans="1:13" s="5" customFormat="1" ht="18" customHeight="1">
      <c r="A142" s="35"/>
      <c r="B142" s="34"/>
      <c r="C142" s="54" t="s">
        <v>45</v>
      </c>
      <c r="D142" s="253" t="s">
        <v>44</v>
      </c>
      <c r="E142" s="253"/>
      <c r="F142" s="254"/>
      <c r="G142" s="48">
        <v>8368269.4100000001</v>
      </c>
      <c r="H142" s="53">
        <v>13281489.59</v>
      </c>
      <c r="I142" s="52">
        <v>21649759</v>
      </c>
      <c r="J142" s="52">
        <v>34522328</v>
      </c>
      <c r="K142" s="15">
        <f t="shared" si="7"/>
        <v>-12872569</v>
      </c>
      <c r="L142" s="14">
        <f t="shared" si="8"/>
        <v>-0.3728766206033382</v>
      </c>
      <c r="M142" s="10"/>
    </row>
    <row r="143" spans="1:13" s="5" customFormat="1" ht="22.5" customHeight="1">
      <c r="A143" s="35"/>
      <c r="B143" s="34"/>
      <c r="C143" s="54" t="s">
        <v>43</v>
      </c>
      <c r="D143" s="253" t="s">
        <v>42</v>
      </c>
      <c r="E143" s="253"/>
      <c r="F143" s="254"/>
      <c r="G143" s="15"/>
      <c r="H143" s="53"/>
      <c r="I143" s="52">
        <v>0</v>
      </c>
      <c r="J143" s="52">
        <v>0</v>
      </c>
      <c r="K143" s="15">
        <f t="shared" si="7"/>
        <v>0</v>
      </c>
      <c r="L143" s="14" t="str">
        <f t="shared" si="8"/>
        <v xml:space="preserve">-    </v>
      </c>
      <c r="M143" s="10"/>
    </row>
    <row r="144" spans="1:13" s="5" customFormat="1" ht="22.5" customHeight="1">
      <c r="A144" s="35"/>
      <c r="B144" s="34"/>
      <c r="C144" s="54" t="s">
        <v>41</v>
      </c>
      <c r="D144" s="253" t="s">
        <v>40</v>
      </c>
      <c r="E144" s="253"/>
      <c r="F144" s="254"/>
      <c r="G144" s="15"/>
      <c r="H144" s="53"/>
      <c r="I144" s="52">
        <v>0</v>
      </c>
      <c r="J144" s="52">
        <v>0</v>
      </c>
      <c r="K144" s="15">
        <f t="shared" si="7"/>
        <v>0</v>
      </c>
      <c r="L144" s="14" t="str">
        <f t="shared" si="8"/>
        <v xml:space="preserve">-    </v>
      </c>
      <c r="M144" s="10"/>
    </row>
    <row r="145" spans="1:13" s="5" customFormat="1" ht="11.25">
      <c r="A145" s="35"/>
      <c r="B145" s="34"/>
      <c r="C145" s="54" t="s">
        <v>39</v>
      </c>
      <c r="D145" s="253" t="s">
        <v>38</v>
      </c>
      <c r="E145" s="253"/>
      <c r="F145" s="254"/>
      <c r="G145" s="48">
        <v>32818899.120000001</v>
      </c>
      <c r="H145" s="53">
        <v>4673132.879999999</v>
      </c>
      <c r="I145" s="55">
        <v>37492032</v>
      </c>
      <c r="J145" s="52">
        <v>54881277</v>
      </c>
      <c r="K145" s="15">
        <f t="shared" si="7"/>
        <v>-17389245</v>
      </c>
      <c r="L145" s="14">
        <f t="shared" si="8"/>
        <v>-0.31685204773934106</v>
      </c>
      <c r="M145" s="10"/>
    </row>
    <row r="146" spans="1:13" s="5" customFormat="1" ht="21.6" customHeight="1">
      <c r="A146" s="35"/>
      <c r="B146" s="34"/>
      <c r="C146" s="54" t="s">
        <v>37</v>
      </c>
      <c r="D146" s="253" t="s">
        <v>36</v>
      </c>
      <c r="E146" s="253"/>
      <c r="F146" s="254"/>
      <c r="G146" s="48"/>
      <c r="H146" s="53"/>
      <c r="I146" s="52">
        <v>0</v>
      </c>
      <c r="J146" s="52">
        <v>0</v>
      </c>
      <c r="K146" s="15">
        <f t="shared" si="7"/>
        <v>0</v>
      </c>
      <c r="L146" s="14" t="str">
        <f t="shared" si="8"/>
        <v xml:space="preserve">-    </v>
      </c>
      <c r="M146" s="10"/>
    </row>
    <row r="147" spans="1:13" s="5" customFormat="1" ht="11.25">
      <c r="A147" s="35"/>
      <c r="B147" s="34"/>
      <c r="C147" s="54" t="s">
        <v>35</v>
      </c>
      <c r="D147" s="253" t="s">
        <v>34</v>
      </c>
      <c r="E147" s="253"/>
      <c r="F147" s="254"/>
      <c r="G147" s="48">
        <v>520483.52999999997</v>
      </c>
      <c r="H147" s="53">
        <v>309336.47000000003</v>
      </c>
      <c r="I147" s="52">
        <v>829820</v>
      </c>
      <c r="J147" s="52">
        <v>566273</v>
      </c>
      <c r="K147" s="15">
        <f t="shared" si="7"/>
        <v>263547</v>
      </c>
      <c r="L147" s="14">
        <f t="shared" si="8"/>
        <v>0.46540626164411864</v>
      </c>
      <c r="M147" s="10"/>
    </row>
    <row r="148" spans="1:13" s="9" customFormat="1" ht="11.25">
      <c r="A148" s="35"/>
      <c r="B148" s="20" t="s">
        <v>33</v>
      </c>
      <c r="C148" s="20" t="s">
        <v>32</v>
      </c>
      <c r="D148" s="20"/>
      <c r="E148" s="34"/>
      <c r="F148" s="21"/>
      <c r="G148" s="46"/>
      <c r="H148" s="32"/>
      <c r="I148" s="16">
        <v>0</v>
      </c>
      <c r="J148" s="16">
        <v>0</v>
      </c>
      <c r="K148" s="26">
        <f t="shared" si="7"/>
        <v>0</v>
      </c>
      <c r="L148" s="42" t="str">
        <f t="shared" si="8"/>
        <v xml:space="preserve">-    </v>
      </c>
      <c r="M148" s="10"/>
    </row>
    <row r="149" spans="1:13" s="9" customFormat="1" ht="11.25">
      <c r="A149" s="35"/>
      <c r="B149" s="20" t="s">
        <v>31</v>
      </c>
      <c r="C149" s="21" t="s">
        <v>30</v>
      </c>
      <c r="D149" s="20"/>
      <c r="E149" s="34"/>
      <c r="F149" s="21"/>
      <c r="G149" s="46">
        <v>132184682.35000011</v>
      </c>
      <c r="H149" s="46">
        <v>2981376.6499998849</v>
      </c>
      <c r="I149" s="43">
        <v>135166059</v>
      </c>
      <c r="J149" s="16">
        <v>154692934</v>
      </c>
      <c r="K149" s="26">
        <f t="shared" si="7"/>
        <v>-19526875</v>
      </c>
      <c r="L149" s="42">
        <f t="shared" si="8"/>
        <v>-0.12622990911789159</v>
      </c>
      <c r="M149" s="10"/>
    </row>
    <row r="150" spans="1:13" s="9" customFormat="1" ht="11.25">
      <c r="A150" s="35"/>
      <c r="B150" s="20" t="s">
        <v>29</v>
      </c>
      <c r="C150" s="21" t="s">
        <v>28</v>
      </c>
      <c r="D150" s="20"/>
      <c r="E150" s="34"/>
      <c r="F150" s="21"/>
      <c r="G150" s="48"/>
      <c r="H150" s="32"/>
      <c r="I150" s="43">
        <v>0</v>
      </c>
      <c r="J150" s="16">
        <v>0</v>
      </c>
      <c r="K150" s="26">
        <f t="shared" si="7"/>
        <v>0</v>
      </c>
      <c r="L150" s="42" t="str">
        <f t="shared" si="8"/>
        <v xml:space="preserve">-    </v>
      </c>
      <c r="M150" s="10"/>
    </row>
    <row r="151" spans="1:13" s="9" customFormat="1" ht="11.25">
      <c r="A151" s="35"/>
      <c r="B151" s="20" t="s">
        <v>27</v>
      </c>
      <c r="C151" s="21" t="s">
        <v>26</v>
      </c>
      <c r="D151" s="20"/>
      <c r="E151" s="34"/>
      <c r="F151" s="49"/>
      <c r="G151" s="46">
        <v>25873613.459999997</v>
      </c>
      <c r="H151" s="32">
        <v>352550.54000000283</v>
      </c>
      <c r="I151" s="43">
        <v>26226164</v>
      </c>
      <c r="J151" s="16">
        <v>28804855</v>
      </c>
      <c r="K151" s="26">
        <f t="shared" si="7"/>
        <v>-2578691</v>
      </c>
      <c r="L151" s="42">
        <f t="shared" si="8"/>
        <v>-8.9522790515696046E-2</v>
      </c>
      <c r="M151" s="10"/>
    </row>
    <row r="152" spans="1:13" s="9" customFormat="1" ht="11.25">
      <c r="A152" s="51"/>
      <c r="B152" s="24" t="s">
        <v>25</v>
      </c>
      <c r="C152" s="21" t="s">
        <v>24</v>
      </c>
      <c r="D152" s="24"/>
      <c r="E152" s="50"/>
      <c r="F152" s="49"/>
      <c r="G152" s="48"/>
      <c r="H152" s="47"/>
      <c r="I152" s="43">
        <v>0</v>
      </c>
      <c r="J152" s="16">
        <v>0</v>
      </c>
      <c r="K152" s="26">
        <f t="shared" si="7"/>
        <v>0</v>
      </c>
      <c r="L152" s="42" t="str">
        <f t="shared" si="8"/>
        <v xml:space="preserve">-    </v>
      </c>
      <c r="M152" s="10"/>
    </row>
    <row r="153" spans="1:13" s="9" customFormat="1" ht="11.25">
      <c r="A153" s="35"/>
      <c r="B153" s="20" t="s">
        <v>23</v>
      </c>
      <c r="C153" s="21" t="s">
        <v>22</v>
      </c>
      <c r="D153" s="20"/>
      <c r="E153" s="34"/>
      <c r="F153" s="21"/>
      <c r="G153" s="46">
        <v>23675450.569999997</v>
      </c>
      <c r="H153" s="32">
        <v>1375589.4300000034</v>
      </c>
      <c r="I153" s="43">
        <v>25051040</v>
      </c>
      <c r="J153" s="16">
        <v>22049114</v>
      </c>
      <c r="K153" s="26">
        <f t="shared" si="7"/>
        <v>3001926</v>
      </c>
      <c r="L153" s="42">
        <f t="shared" si="8"/>
        <v>0.13614723929496669</v>
      </c>
      <c r="M153" s="10"/>
    </row>
    <row r="154" spans="1:13" s="9" customFormat="1" ht="11.25">
      <c r="A154" s="35"/>
      <c r="B154" s="20" t="s">
        <v>21</v>
      </c>
      <c r="C154" s="21" t="s">
        <v>20</v>
      </c>
      <c r="D154" s="20"/>
      <c r="E154" s="34"/>
      <c r="F154" s="40"/>
      <c r="G154" s="45">
        <v>82759521.820000008</v>
      </c>
      <c r="H154" s="44">
        <v>40282085.179999992</v>
      </c>
      <c r="I154" s="43">
        <v>123041607</v>
      </c>
      <c r="J154" s="16">
        <v>112655727</v>
      </c>
      <c r="K154" s="26">
        <f t="shared" si="7"/>
        <v>10385880</v>
      </c>
      <c r="L154" s="42">
        <f t="shared" si="8"/>
        <v>9.2191318422719867E-2</v>
      </c>
      <c r="M154" s="10"/>
    </row>
    <row r="155" spans="1:13" s="9" customFormat="1" ht="11.25">
      <c r="A155" s="255" t="s">
        <v>19</v>
      </c>
      <c r="B155" s="256"/>
      <c r="C155" s="256"/>
      <c r="D155" s="256"/>
      <c r="E155" s="256"/>
      <c r="F155" s="256"/>
      <c r="G155" s="257"/>
      <c r="H155" s="258"/>
      <c r="I155" s="38">
        <v>387308102</v>
      </c>
      <c r="J155" s="38">
        <v>418878236</v>
      </c>
      <c r="K155" s="37">
        <f t="shared" si="7"/>
        <v>-31570134</v>
      </c>
      <c r="L155" s="36">
        <f t="shared" si="8"/>
        <v>-7.5368284352687165E-2</v>
      </c>
      <c r="M155" s="10"/>
    </row>
    <row r="156" spans="1:13" s="9" customFormat="1" ht="11.25">
      <c r="A156" s="22" t="s">
        <v>18</v>
      </c>
      <c r="B156" s="21" t="s">
        <v>17</v>
      </c>
      <c r="C156" s="20"/>
      <c r="D156" s="20"/>
      <c r="E156" s="34"/>
      <c r="F156" s="40"/>
      <c r="G156" s="33"/>
      <c r="H156" s="32"/>
      <c r="I156" s="31"/>
      <c r="J156" s="31"/>
      <c r="K156" s="26">
        <f t="shared" si="7"/>
        <v>0</v>
      </c>
      <c r="L156" s="25" t="str">
        <f t="shared" si="8"/>
        <v xml:space="preserve">-    </v>
      </c>
      <c r="M156" s="10"/>
    </row>
    <row r="157" spans="1:13" s="9" customFormat="1" ht="11.25">
      <c r="A157" s="22"/>
      <c r="B157" s="20" t="s">
        <v>16</v>
      </c>
      <c r="C157" s="21" t="s">
        <v>15</v>
      </c>
      <c r="D157" s="20"/>
      <c r="E157" s="34"/>
      <c r="F157" s="19"/>
      <c r="G157" s="41"/>
      <c r="H157" s="32"/>
      <c r="I157" s="16">
        <v>0</v>
      </c>
      <c r="J157" s="16">
        <v>0</v>
      </c>
      <c r="K157" s="15">
        <f t="shared" si="7"/>
        <v>0</v>
      </c>
      <c r="L157" s="14" t="str">
        <f t="shared" si="8"/>
        <v xml:space="preserve">-    </v>
      </c>
      <c r="M157" s="10"/>
    </row>
    <row r="158" spans="1:13" s="9" customFormat="1" ht="11.25">
      <c r="A158" s="22"/>
      <c r="B158" s="20" t="s">
        <v>7</v>
      </c>
      <c r="C158" s="21" t="s">
        <v>14</v>
      </c>
      <c r="D158" s="20"/>
      <c r="E158" s="34"/>
      <c r="F158" s="40"/>
      <c r="G158" s="39"/>
      <c r="H158" s="32"/>
      <c r="I158" s="16">
        <v>200960</v>
      </c>
      <c r="J158" s="16">
        <v>211008</v>
      </c>
      <c r="K158" s="15">
        <f t="shared" si="7"/>
        <v>-10048</v>
      </c>
      <c r="L158" s="14">
        <f t="shared" si="8"/>
        <v>-4.7619047619047616E-2</v>
      </c>
      <c r="M158" s="10"/>
    </row>
    <row r="159" spans="1:13" s="9" customFormat="1" ht="11.25">
      <c r="A159" s="255" t="s">
        <v>13</v>
      </c>
      <c r="B159" s="256"/>
      <c r="C159" s="256"/>
      <c r="D159" s="256"/>
      <c r="E159" s="256"/>
      <c r="F159" s="256"/>
      <c r="G159" s="259"/>
      <c r="H159" s="258"/>
      <c r="I159" s="38">
        <v>200960</v>
      </c>
      <c r="J159" s="38">
        <v>211008</v>
      </c>
      <c r="K159" s="37">
        <f t="shared" si="7"/>
        <v>-10048</v>
      </c>
      <c r="L159" s="36">
        <f t="shared" si="8"/>
        <v>-4.7619047619047616E-2</v>
      </c>
      <c r="M159" s="10"/>
    </row>
    <row r="160" spans="1:13" s="9" customFormat="1" ht="12" thickBot="1">
      <c r="A160" s="35"/>
      <c r="B160" s="34"/>
      <c r="C160" s="34"/>
      <c r="D160" s="34"/>
      <c r="E160" s="34"/>
      <c r="F160" s="19"/>
      <c r="G160" s="33"/>
      <c r="H160" s="32"/>
      <c r="I160" s="31"/>
      <c r="J160" s="31"/>
      <c r="K160" s="26">
        <f t="shared" si="7"/>
        <v>0</v>
      </c>
      <c r="L160" s="25" t="str">
        <f t="shared" si="8"/>
        <v xml:space="preserve">-    </v>
      </c>
      <c r="M160" s="10"/>
    </row>
    <row r="161" spans="1:13" s="9" customFormat="1" ht="12" thickBot="1">
      <c r="A161" s="260" t="s">
        <v>12</v>
      </c>
      <c r="B161" s="261"/>
      <c r="C161" s="261"/>
      <c r="D161" s="261"/>
      <c r="E161" s="261"/>
      <c r="F161" s="261"/>
      <c r="G161" s="261"/>
      <c r="H161" s="262"/>
      <c r="I161" s="30">
        <v>1276001498</v>
      </c>
      <c r="J161" s="30">
        <v>1218571632</v>
      </c>
      <c r="K161" s="29">
        <f t="shared" si="7"/>
        <v>57429866</v>
      </c>
      <c r="L161" s="28">
        <f t="shared" si="8"/>
        <v>4.7128838791152823E-2</v>
      </c>
      <c r="M161" s="10"/>
    </row>
    <row r="162" spans="1:13" s="9" customFormat="1" ht="11.25">
      <c r="A162" s="22" t="s">
        <v>11</v>
      </c>
      <c r="B162" s="21" t="s">
        <v>10</v>
      </c>
      <c r="C162" s="20"/>
      <c r="D162" s="20"/>
      <c r="E162" s="20"/>
      <c r="F162" s="24"/>
      <c r="G162" s="23"/>
      <c r="H162" s="17"/>
      <c r="I162" s="27"/>
      <c r="J162" s="27"/>
      <c r="K162" s="26" t="s">
        <v>0</v>
      </c>
      <c r="L162" s="25" t="s">
        <v>0</v>
      </c>
      <c r="M162" s="10"/>
    </row>
    <row r="163" spans="1:13" s="9" customFormat="1" ht="11.25">
      <c r="A163" s="22"/>
      <c r="B163" s="20" t="s">
        <v>9</v>
      </c>
      <c r="C163" s="21" t="s">
        <v>8</v>
      </c>
      <c r="D163" s="20"/>
      <c r="E163" s="20"/>
      <c r="F163" s="19"/>
      <c r="G163" s="23"/>
      <c r="H163" s="17"/>
      <c r="I163" s="16">
        <v>0</v>
      </c>
      <c r="J163" s="16">
        <v>0</v>
      </c>
      <c r="K163" s="15">
        <f>+I163-J163</f>
        <v>0</v>
      </c>
      <c r="L163" s="14" t="str">
        <f>IF(J163=0,"-    ",K163/J163)</f>
        <v xml:space="preserve">-    </v>
      </c>
      <c r="M163" s="10"/>
    </row>
    <row r="164" spans="1:13" s="9" customFormat="1" ht="11.25">
      <c r="A164" s="22"/>
      <c r="B164" s="20" t="s">
        <v>7</v>
      </c>
      <c r="C164" s="19" t="s">
        <v>6</v>
      </c>
      <c r="D164" s="20"/>
      <c r="E164" s="20"/>
      <c r="F164" s="24"/>
      <c r="G164" s="23"/>
      <c r="H164" s="17"/>
      <c r="I164" s="16">
        <v>0</v>
      </c>
      <c r="J164" s="16">
        <v>0</v>
      </c>
      <c r="K164" s="15">
        <f>+I164-J164</f>
        <v>0</v>
      </c>
      <c r="L164" s="14" t="str">
        <f>IF(J164=0,"-    ",K164/J164)</f>
        <v xml:space="preserve">-    </v>
      </c>
      <c r="M164" s="10"/>
    </row>
    <row r="165" spans="1:13" s="9" customFormat="1" ht="11.25">
      <c r="A165" s="22"/>
      <c r="B165" s="19" t="s">
        <v>5</v>
      </c>
      <c r="C165" s="20" t="s">
        <v>4</v>
      </c>
      <c r="D165" s="20"/>
      <c r="E165" s="20"/>
      <c r="F165" s="24"/>
      <c r="G165" s="23"/>
      <c r="H165" s="17"/>
      <c r="I165" s="16">
        <v>176022273</v>
      </c>
      <c r="J165" s="16">
        <v>167093767</v>
      </c>
      <c r="K165" s="15">
        <f>+I165-J165</f>
        <v>8928506</v>
      </c>
      <c r="L165" s="14">
        <f>IF(J165=0,"-    ",K165/J165)</f>
        <v>5.3434105653982891E-2</v>
      </c>
      <c r="M165" s="10"/>
    </row>
    <row r="166" spans="1:13" s="9" customFormat="1" ht="11.25">
      <c r="A166" s="22"/>
      <c r="B166" s="20" t="s">
        <v>3</v>
      </c>
      <c r="C166" s="21" t="s">
        <v>2</v>
      </c>
      <c r="D166" s="20"/>
      <c r="E166" s="20"/>
      <c r="F166" s="19"/>
      <c r="G166" s="18"/>
      <c r="H166" s="17"/>
      <c r="I166" s="16">
        <v>6786772</v>
      </c>
      <c r="J166" s="16">
        <v>7113549</v>
      </c>
      <c r="K166" s="15">
        <f>+I166-J166</f>
        <v>-326777</v>
      </c>
      <c r="L166" s="14">
        <f>IF(J166=0,"-    ",K166/J166)</f>
        <v>-4.5937267037873784E-2</v>
      </c>
      <c r="M166" s="10"/>
    </row>
    <row r="167" spans="1:13" s="9" customFormat="1" ht="12" thickBot="1">
      <c r="A167" s="249" t="s">
        <v>1</v>
      </c>
      <c r="B167" s="250"/>
      <c r="C167" s="250"/>
      <c r="D167" s="250"/>
      <c r="E167" s="250"/>
      <c r="F167" s="250"/>
      <c r="G167" s="251"/>
      <c r="H167" s="252"/>
      <c r="I167" s="13">
        <v>182809045</v>
      </c>
      <c r="J167" s="13">
        <v>174207316</v>
      </c>
      <c r="K167" s="12">
        <f>+I167-J167</f>
        <v>8601729</v>
      </c>
      <c r="L167" s="11">
        <f>IF(J167=0,"-    ",K167/J167)</f>
        <v>4.9376393583837774E-2</v>
      </c>
      <c r="M167" s="10"/>
    </row>
    <row r="168" spans="1:13" s="5" customFormat="1" ht="11.25">
      <c r="A168" s="7"/>
      <c r="B168" s="7"/>
      <c r="C168" s="7"/>
      <c r="D168" s="7"/>
      <c r="E168" s="7"/>
      <c r="I168" s="4"/>
      <c r="J168" s="4"/>
      <c r="K168" s="3"/>
      <c r="L168" s="2"/>
    </row>
    <row r="169" spans="1:13" s="5" customFormat="1" ht="11.25">
      <c r="A169" s="7"/>
      <c r="B169" s="7"/>
      <c r="C169" s="7"/>
      <c r="D169" s="7"/>
      <c r="E169" s="7"/>
      <c r="F169" s="8" t="s">
        <v>0</v>
      </c>
      <c r="I169" s="4"/>
      <c r="J169" s="4"/>
      <c r="K169" s="3"/>
      <c r="L169" s="2"/>
    </row>
    <row r="170" spans="1:13" s="5" customFormat="1" ht="11.25">
      <c r="A170" s="7"/>
      <c r="B170" s="7"/>
      <c r="C170" s="7"/>
      <c r="D170" s="7"/>
      <c r="E170" s="7"/>
      <c r="I170" s="4"/>
      <c r="J170" s="4"/>
      <c r="K170" s="3"/>
      <c r="L170" s="2"/>
    </row>
    <row r="171" spans="1:13" s="5" customFormat="1" ht="11.25">
      <c r="A171" s="7"/>
      <c r="B171" s="7"/>
      <c r="C171" s="7"/>
      <c r="D171" s="7"/>
      <c r="E171" s="7"/>
      <c r="I171" s="4"/>
      <c r="J171" s="4"/>
      <c r="K171" s="3"/>
      <c r="L171" s="2"/>
    </row>
    <row r="172" spans="1:13" s="5" customFormat="1" ht="11.25">
      <c r="A172" s="7"/>
      <c r="B172" s="7"/>
      <c r="C172" s="7"/>
      <c r="D172" s="7"/>
      <c r="E172" s="7"/>
      <c r="I172" s="4"/>
      <c r="J172" s="4"/>
      <c r="K172" s="3"/>
      <c r="L172" s="2"/>
    </row>
    <row r="173" spans="1:13" s="5" customFormat="1" ht="11.25">
      <c r="A173" s="7"/>
      <c r="B173" s="7"/>
      <c r="C173" s="7"/>
      <c r="D173" s="7"/>
      <c r="E173" s="7"/>
      <c r="I173" s="4"/>
      <c r="J173" s="4"/>
      <c r="K173" s="3"/>
      <c r="L173" s="2"/>
    </row>
    <row r="174" spans="1:13" s="5" customFormat="1" ht="11.25">
      <c r="A174" s="7"/>
      <c r="B174" s="7"/>
      <c r="C174" s="7"/>
      <c r="D174" s="7"/>
      <c r="E174" s="7"/>
      <c r="I174" s="4"/>
      <c r="J174" s="4"/>
      <c r="K174" s="3"/>
      <c r="L174" s="2"/>
    </row>
    <row r="175" spans="1:13" s="5" customFormat="1" ht="11.25">
      <c r="A175" s="7"/>
      <c r="B175" s="7"/>
      <c r="C175" s="7"/>
      <c r="D175" s="7"/>
      <c r="E175" s="7"/>
      <c r="I175" s="4"/>
      <c r="J175" s="4"/>
      <c r="K175" s="3"/>
      <c r="L175" s="2"/>
    </row>
    <row r="176" spans="1:13" s="5" customFormat="1" ht="11.25">
      <c r="A176" s="7"/>
      <c r="B176" s="7"/>
      <c r="C176" s="7"/>
      <c r="D176" s="7"/>
      <c r="E176" s="7"/>
      <c r="I176" s="4"/>
      <c r="J176" s="4"/>
      <c r="K176" s="3"/>
      <c r="L176" s="2"/>
    </row>
    <row r="177" spans="1:12" s="5" customFormat="1" ht="11.25">
      <c r="A177" s="7"/>
      <c r="B177" s="7"/>
      <c r="C177" s="7"/>
      <c r="D177" s="7"/>
      <c r="E177" s="7"/>
      <c r="I177" s="4"/>
      <c r="J177" s="4"/>
      <c r="K177" s="3"/>
      <c r="L177" s="2"/>
    </row>
    <row r="178" spans="1:12" s="5" customFormat="1" ht="11.25">
      <c r="A178" s="7"/>
      <c r="B178" s="7"/>
      <c r="C178" s="7"/>
      <c r="D178" s="7"/>
      <c r="E178" s="7"/>
      <c r="I178" s="4"/>
      <c r="J178" s="4"/>
      <c r="K178" s="3"/>
      <c r="L178" s="2"/>
    </row>
    <row r="179" spans="1:12" s="5" customFormat="1" ht="11.25">
      <c r="A179" s="7"/>
      <c r="B179" s="7"/>
      <c r="C179" s="7"/>
      <c r="D179" s="7"/>
      <c r="E179" s="7"/>
      <c r="I179" s="4"/>
      <c r="J179" s="4"/>
      <c r="K179" s="3"/>
      <c r="L179" s="2"/>
    </row>
    <row r="180" spans="1:12" s="5" customFormat="1" ht="11.25">
      <c r="A180" s="7"/>
      <c r="B180" s="7"/>
      <c r="C180" s="7"/>
      <c r="D180" s="7"/>
      <c r="E180" s="7"/>
      <c r="I180" s="4"/>
      <c r="J180" s="4"/>
      <c r="K180" s="3"/>
      <c r="L180" s="2"/>
    </row>
    <row r="181" spans="1:12" s="5" customFormat="1" ht="11.25">
      <c r="A181" s="7"/>
      <c r="B181" s="7"/>
      <c r="C181" s="7"/>
      <c r="D181" s="7"/>
      <c r="E181" s="7"/>
      <c r="I181" s="4"/>
      <c r="J181" s="4"/>
      <c r="K181" s="3"/>
      <c r="L181" s="2"/>
    </row>
    <row r="182" spans="1:12" s="5" customFormat="1" ht="11.25">
      <c r="A182" s="7"/>
      <c r="B182" s="7"/>
      <c r="C182" s="7"/>
      <c r="D182" s="7"/>
      <c r="E182" s="7"/>
      <c r="I182" s="4"/>
      <c r="J182" s="4"/>
      <c r="K182" s="3"/>
      <c r="L182" s="2"/>
    </row>
    <row r="183" spans="1:12" s="5" customFormat="1" ht="11.25">
      <c r="A183" s="7"/>
      <c r="B183" s="7"/>
      <c r="C183" s="7"/>
      <c r="D183" s="7"/>
      <c r="E183" s="7"/>
      <c r="I183" s="4"/>
      <c r="J183" s="4"/>
      <c r="K183" s="3"/>
      <c r="L183" s="2"/>
    </row>
    <row r="184" spans="1:12" s="5" customFormat="1" ht="11.25">
      <c r="A184" s="7"/>
      <c r="B184" s="7"/>
      <c r="C184" s="7"/>
      <c r="D184" s="7"/>
      <c r="E184" s="7"/>
      <c r="I184" s="4"/>
      <c r="J184" s="4"/>
      <c r="K184" s="3"/>
      <c r="L184" s="2"/>
    </row>
    <row r="185" spans="1:12" s="5" customFormat="1" ht="11.25">
      <c r="A185" s="7"/>
      <c r="B185" s="7"/>
      <c r="C185" s="7"/>
      <c r="D185" s="7"/>
      <c r="E185" s="7"/>
      <c r="I185" s="4"/>
      <c r="J185" s="4"/>
      <c r="K185" s="3"/>
      <c r="L185" s="2"/>
    </row>
    <row r="186" spans="1:12" s="5" customFormat="1" ht="11.25">
      <c r="A186" s="7"/>
      <c r="B186" s="7"/>
      <c r="C186" s="7"/>
      <c r="D186" s="7"/>
      <c r="E186" s="7"/>
      <c r="I186" s="4"/>
      <c r="J186" s="4"/>
      <c r="K186" s="3"/>
      <c r="L186" s="2"/>
    </row>
    <row r="187" spans="1:12" s="5" customFormat="1" ht="11.25">
      <c r="A187" s="7"/>
      <c r="B187" s="7"/>
      <c r="C187" s="7"/>
      <c r="D187" s="7"/>
      <c r="E187" s="7"/>
      <c r="I187" s="4"/>
      <c r="J187" s="4"/>
      <c r="K187" s="3"/>
      <c r="L187" s="2"/>
    </row>
    <row r="188" spans="1:12" s="5" customFormat="1" ht="11.25">
      <c r="A188" s="7"/>
      <c r="B188" s="7"/>
      <c r="C188" s="7"/>
      <c r="D188" s="7"/>
      <c r="E188" s="7"/>
      <c r="I188" s="4"/>
      <c r="J188" s="4"/>
      <c r="K188" s="3"/>
      <c r="L188" s="2"/>
    </row>
    <row r="189" spans="1:12" s="5" customFormat="1" ht="11.25">
      <c r="A189" s="7"/>
      <c r="B189" s="7"/>
      <c r="C189" s="7"/>
      <c r="D189" s="7"/>
      <c r="E189" s="7"/>
      <c r="I189" s="4"/>
      <c r="J189" s="4"/>
      <c r="K189" s="3"/>
      <c r="L189" s="2"/>
    </row>
    <row r="190" spans="1:12" s="5" customFormat="1" ht="11.25">
      <c r="A190" s="7"/>
      <c r="B190" s="7"/>
      <c r="C190" s="7"/>
      <c r="D190" s="7"/>
      <c r="E190" s="7"/>
      <c r="I190" s="4"/>
      <c r="J190" s="4"/>
      <c r="K190" s="3"/>
      <c r="L190" s="2"/>
    </row>
    <row r="191" spans="1:12" s="5" customFormat="1" ht="11.25">
      <c r="A191" s="7"/>
      <c r="B191" s="7"/>
      <c r="C191" s="7"/>
      <c r="D191" s="7"/>
      <c r="E191" s="7"/>
      <c r="I191" s="4"/>
      <c r="J191" s="4"/>
      <c r="K191" s="3"/>
      <c r="L191" s="2"/>
    </row>
    <row r="192" spans="1:12" s="5" customFormat="1" ht="11.25">
      <c r="A192" s="7"/>
      <c r="B192" s="7"/>
      <c r="C192" s="7"/>
      <c r="D192" s="7"/>
      <c r="E192" s="7"/>
      <c r="I192" s="4"/>
      <c r="J192" s="4"/>
      <c r="K192" s="3"/>
      <c r="L192" s="2"/>
    </row>
    <row r="193" spans="1:12" s="5" customFormat="1" ht="11.25">
      <c r="A193" s="7"/>
      <c r="B193" s="7"/>
      <c r="C193" s="7"/>
      <c r="D193" s="7"/>
      <c r="E193" s="7"/>
      <c r="I193" s="4"/>
      <c r="J193" s="4"/>
      <c r="K193" s="3"/>
      <c r="L193" s="2"/>
    </row>
    <row r="194" spans="1:12" s="5" customFormat="1" ht="11.25">
      <c r="A194" s="7"/>
      <c r="B194" s="7"/>
      <c r="C194" s="7"/>
      <c r="D194" s="7"/>
      <c r="E194" s="7"/>
      <c r="I194" s="4"/>
      <c r="J194" s="4"/>
      <c r="K194" s="3"/>
      <c r="L194" s="2"/>
    </row>
    <row r="195" spans="1:12" s="5" customFormat="1" ht="11.25">
      <c r="A195" s="7"/>
      <c r="B195" s="7"/>
      <c r="C195" s="7"/>
      <c r="D195" s="7"/>
      <c r="E195" s="7"/>
      <c r="I195" s="4"/>
      <c r="J195" s="4"/>
      <c r="K195" s="3"/>
      <c r="L195" s="2"/>
    </row>
    <row r="196" spans="1:12" s="5" customFormat="1" ht="11.25">
      <c r="A196" s="7"/>
      <c r="B196" s="7"/>
      <c r="C196" s="7"/>
      <c r="D196" s="7"/>
      <c r="E196" s="7"/>
      <c r="I196" s="4"/>
      <c r="J196" s="4"/>
      <c r="K196" s="3"/>
      <c r="L196" s="2"/>
    </row>
    <row r="197" spans="1:12" s="5" customFormat="1" ht="11.25">
      <c r="A197" s="7"/>
      <c r="B197" s="7"/>
      <c r="C197" s="7"/>
      <c r="D197" s="7"/>
      <c r="E197" s="7"/>
      <c r="I197" s="4"/>
      <c r="J197" s="4"/>
      <c r="K197" s="3"/>
      <c r="L197" s="2"/>
    </row>
    <row r="198" spans="1:12" s="5" customFormat="1" ht="11.25">
      <c r="A198" s="7"/>
      <c r="B198" s="7"/>
      <c r="C198" s="7"/>
      <c r="D198" s="7"/>
      <c r="E198" s="7"/>
      <c r="I198" s="4"/>
      <c r="J198" s="4"/>
      <c r="K198" s="3"/>
      <c r="L198" s="2"/>
    </row>
    <row r="199" spans="1:12" s="5" customFormat="1" ht="11.25">
      <c r="A199" s="7"/>
      <c r="B199" s="7"/>
      <c r="C199" s="7"/>
      <c r="D199" s="7"/>
      <c r="E199" s="7"/>
      <c r="I199" s="4"/>
      <c r="J199" s="4"/>
      <c r="K199" s="3"/>
      <c r="L199" s="2"/>
    </row>
    <row r="200" spans="1:12" s="5" customFormat="1" ht="11.25">
      <c r="A200" s="7"/>
      <c r="B200" s="7"/>
      <c r="C200" s="7"/>
      <c r="D200" s="7"/>
      <c r="E200" s="7"/>
      <c r="I200" s="4"/>
      <c r="J200" s="4"/>
      <c r="K200" s="3"/>
      <c r="L200" s="2"/>
    </row>
    <row r="201" spans="1:12" s="5" customFormat="1" ht="11.25">
      <c r="A201" s="7"/>
      <c r="B201" s="7"/>
      <c r="C201" s="7"/>
      <c r="D201" s="7"/>
      <c r="E201" s="7"/>
      <c r="I201" s="4"/>
      <c r="J201" s="4"/>
      <c r="K201" s="3"/>
      <c r="L201" s="2"/>
    </row>
    <row r="202" spans="1:12" s="5" customFormat="1" ht="11.25">
      <c r="A202" s="7"/>
      <c r="B202" s="7"/>
      <c r="C202" s="7"/>
      <c r="D202" s="7"/>
      <c r="E202" s="7"/>
      <c r="I202" s="4"/>
      <c r="J202" s="4"/>
      <c r="K202" s="3"/>
      <c r="L202" s="2"/>
    </row>
    <row r="203" spans="1:12" s="5" customFormat="1" ht="11.25">
      <c r="A203" s="7"/>
      <c r="B203" s="7"/>
      <c r="C203" s="7"/>
      <c r="D203" s="7"/>
      <c r="E203" s="7"/>
      <c r="I203" s="4"/>
      <c r="J203" s="4"/>
      <c r="K203" s="3"/>
      <c r="L203" s="2"/>
    </row>
    <row r="204" spans="1:12" s="5" customFormat="1" ht="11.25">
      <c r="A204" s="7"/>
      <c r="B204" s="7"/>
      <c r="C204" s="7"/>
      <c r="D204" s="7"/>
      <c r="E204" s="7"/>
      <c r="I204" s="4"/>
      <c r="J204" s="4"/>
      <c r="K204" s="3"/>
      <c r="L204" s="2"/>
    </row>
    <row r="205" spans="1:12" s="5" customFormat="1" ht="11.25">
      <c r="A205" s="7"/>
      <c r="B205" s="7"/>
      <c r="C205" s="7"/>
      <c r="D205" s="7"/>
      <c r="E205" s="7"/>
      <c r="I205" s="4"/>
      <c r="J205" s="4"/>
      <c r="K205" s="3"/>
      <c r="L205" s="2"/>
    </row>
    <row r="206" spans="1:12" s="5" customFormat="1" ht="11.25">
      <c r="A206" s="7"/>
      <c r="B206" s="7"/>
      <c r="C206" s="7"/>
      <c r="D206" s="7"/>
      <c r="E206" s="7"/>
      <c r="I206" s="4"/>
      <c r="J206" s="4"/>
      <c r="K206" s="3"/>
      <c r="L206" s="2"/>
    </row>
    <row r="207" spans="1:12" s="5" customFormat="1" ht="11.25">
      <c r="A207" s="7"/>
      <c r="B207" s="7"/>
      <c r="C207" s="7"/>
      <c r="D207" s="7"/>
      <c r="E207" s="7"/>
      <c r="I207" s="4"/>
      <c r="J207" s="4"/>
      <c r="K207" s="3"/>
      <c r="L207" s="2"/>
    </row>
    <row r="208" spans="1:12" s="5" customFormat="1" ht="11.25">
      <c r="A208" s="7"/>
      <c r="B208" s="7"/>
      <c r="C208" s="7"/>
      <c r="D208" s="7"/>
      <c r="E208" s="7"/>
      <c r="I208" s="4"/>
      <c r="J208" s="4"/>
      <c r="K208" s="3"/>
      <c r="L208" s="2"/>
    </row>
    <row r="209" spans="1:12" s="5" customFormat="1" ht="11.25">
      <c r="A209" s="7"/>
      <c r="B209" s="7"/>
      <c r="C209" s="7"/>
      <c r="D209" s="7"/>
      <c r="E209" s="7"/>
      <c r="I209" s="4"/>
      <c r="J209" s="4"/>
      <c r="K209" s="3"/>
      <c r="L209" s="2"/>
    </row>
    <row r="210" spans="1:12" s="5" customFormat="1" ht="11.25">
      <c r="A210" s="7"/>
      <c r="B210" s="7"/>
      <c r="C210" s="7"/>
      <c r="D210" s="7"/>
      <c r="E210" s="7"/>
      <c r="I210" s="4"/>
      <c r="J210" s="4"/>
      <c r="K210" s="3"/>
      <c r="L210" s="2"/>
    </row>
    <row r="211" spans="1:12" s="5" customFormat="1" ht="11.25">
      <c r="A211" s="7"/>
      <c r="B211" s="7"/>
      <c r="C211" s="7"/>
      <c r="D211" s="7"/>
      <c r="E211" s="7"/>
      <c r="I211" s="4"/>
      <c r="J211" s="4"/>
      <c r="K211" s="3"/>
      <c r="L211" s="2"/>
    </row>
    <row r="212" spans="1:12" s="5" customFormat="1" ht="11.25">
      <c r="A212" s="7"/>
      <c r="B212" s="7"/>
      <c r="C212" s="7"/>
      <c r="D212" s="7"/>
      <c r="E212" s="7"/>
      <c r="I212" s="4"/>
      <c r="J212" s="4"/>
      <c r="K212" s="3"/>
      <c r="L212" s="2"/>
    </row>
    <row r="213" spans="1:12" s="5" customFormat="1" ht="11.25">
      <c r="A213" s="7"/>
      <c r="B213" s="7"/>
      <c r="C213" s="7"/>
      <c r="D213" s="7"/>
      <c r="E213" s="7"/>
      <c r="I213" s="4"/>
      <c r="J213" s="4"/>
      <c r="K213" s="3"/>
      <c r="L213" s="2"/>
    </row>
    <row r="214" spans="1:12" s="5" customFormat="1" ht="11.25">
      <c r="A214" s="7"/>
      <c r="B214" s="7"/>
      <c r="C214" s="7"/>
      <c r="D214" s="7"/>
      <c r="E214" s="7"/>
      <c r="I214" s="4"/>
      <c r="J214" s="4"/>
      <c r="K214" s="3"/>
      <c r="L214" s="2"/>
    </row>
    <row r="215" spans="1:12" s="5" customFormat="1" ht="11.25">
      <c r="A215" s="7"/>
      <c r="B215" s="7"/>
      <c r="C215" s="7"/>
      <c r="D215" s="7"/>
      <c r="E215" s="7"/>
      <c r="I215" s="4"/>
      <c r="J215" s="4"/>
      <c r="K215" s="3"/>
      <c r="L215" s="2"/>
    </row>
    <row r="216" spans="1:12" s="5" customFormat="1" ht="11.25">
      <c r="A216" s="7"/>
      <c r="B216" s="7"/>
      <c r="C216" s="7"/>
      <c r="D216" s="7"/>
      <c r="E216" s="7"/>
      <c r="I216" s="4"/>
      <c r="J216" s="4"/>
      <c r="K216" s="3"/>
      <c r="L216" s="2"/>
    </row>
    <row r="224" spans="1:12" s="5" customFormat="1">
      <c r="A224" s="6"/>
      <c r="B224" s="6"/>
      <c r="C224" s="6"/>
      <c r="D224" s="6"/>
      <c r="E224" s="6"/>
      <c r="F224" s="1"/>
      <c r="I224" s="4"/>
      <c r="J224" s="4"/>
      <c r="K224" s="3"/>
      <c r="L224" s="2"/>
    </row>
    <row r="225" spans="1:12" s="5" customFormat="1">
      <c r="A225" s="6"/>
      <c r="B225" s="6"/>
      <c r="C225" s="6"/>
      <c r="D225" s="6"/>
      <c r="E225" s="6"/>
      <c r="F225" s="1"/>
      <c r="I225" s="4"/>
      <c r="J225" s="4"/>
      <c r="K225" s="3"/>
      <c r="L225" s="2"/>
    </row>
    <row r="226" spans="1:12" s="5" customFormat="1">
      <c r="A226" s="6"/>
      <c r="B226" s="6"/>
      <c r="C226" s="6"/>
      <c r="D226" s="6"/>
      <c r="E226" s="6"/>
      <c r="F226" s="1"/>
      <c r="I226" s="4"/>
      <c r="J226" s="4"/>
      <c r="K226" s="3"/>
      <c r="L226" s="2"/>
    </row>
    <row r="227" spans="1:12" s="5" customFormat="1">
      <c r="A227" s="6"/>
      <c r="B227" s="6"/>
      <c r="C227" s="6"/>
      <c r="D227" s="6"/>
      <c r="E227" s="6"/>
      <c r="F227" s="1"/>
      <c r="I227" s="4"/>
      <c r="J227" s="4"/>
      <c r="K227" s="3"/>
      <c r="L227" s="2"/>
    </row>
    <row r="228" spans="1:12" s="5" customFormat="1">
      <c r="A228" s="6"/>
      <c r="B228" s="6"/>
      <c r="C228" s="6"/>
      <c r="D228" s="6"/>
      <c r="E228" s="6"/>
      <c r="F228" s="1"/>
      <c r="I228" s="4"/>
      <c r="J228" s="4"/>
      <c r="K228" s="3"/>
      <c r="L228" s="2"/>
    </row>
    <row r="229" spans="1:12" s="5" customFormat="1">
      <c r="A229" s="6"/>
      <c r="B229" s="6"/>
      <c r="C229" s="6"/>
      <c r="D229" s="6"/>
      <c r="E229" s="6"/>
      <c r="F229" s="1"/>
      <c r="I229" s="4"/>
      <c r="J229" s="4"/>
      <c r="K229" s="3"/>
      <c r="L229" s="2"/>
    </row>
    <row r="230" spans="1:12" s="5" customFormat="1">
      <c r="A230" s="6"/>
      <c r="B230" s="6"/>
      <c r="C230" s="6"/>
      <c r="D230" s="6"/>
      <c r="E230" s="6"/>
      <c r="F230" s="1"/>
      <c r="I230" s="4"/>
      <c r="J230" s="4"/>
      <c r="K230" s="3"/>
      <c r="L230" s="2"/>
    </row>
    <row r="231" spans="1:12" s="5" customFormat="1">
      <c r="A231" s="6"/>
      <c r="B231" s="6"/>
      <c r="C231" s="6"/>
      <c r="D231" s="6"/>
      <c r="E231" s="6"/>
      <c r="F231" s="1"/>
      <c r="I231" s="4"/>
      <c r="J231" s="4"/>
      <c r="K231" s="3"/>
      <c r="L231" s="2"/>
    </row>
    <row r="232" spans="1:12" s="5" customFormat="1">
      <c r="A232" s="6"/>
      <c r="B232" s="6"/>
      <c r="C232" s="6"/>
      <c r="D232" s="6"/>
      <c r="E232" s="6"/>
      <c r="F232" s="1"/>
      <c r="I232" s="4"/>
      <c r="J232" s="4"/>
      <c r="K232" s="3"/>
      <c r="L232" s="2"/>
    </row>
    <row r="233" spans="1:12" s="5" customFormat="1">
      <c r="A233" s="6"/>
      <c r="B233" s="6"/>
      <c r="C233" s="6"/>
      <c r="D233" s="6"/>
      <c r="E233" s="6"/>
      <c r="F233" s="1"/>
      <c r="I233" s="4"/>
      <c r="J233" s="4"/>
      <c r="K233" s="3"/>
      <c r="L233" s="2"/>
    </row>
    <row r="234" spans="1:12" s="5" customFormat="1">
      <c r="A234" s="6"/>
      <c r="B234" s="6"/>
      <c r="C234" s="6"/>
      <c r="D234" s="6"/>
      <c r="E234" s="6"/>
      <c r="F234" s="1"/>
      <c r="I234" s="4"/>
      <c r="J234" s="4"/>
      <c r="K234" s="3"/>
      <c r="L234" s="2"/>
    </row>
    <row r="235" spans="1:12" s="5" customFormat="1">
      <c r="A235" s="6"/>
      <c r="B235" s="6"/>
      <c r="C235" s="6"/>
      <c r="D235" s="6"/>
      <c r="E235" s="6"/>
      <c r="F235" s="1"/>
      <c r="I235" s="4"/>
      <c r="J235" s="4"/>
      <c r="K235" s="3"/>
      <c r="L235" s="2"/>
    </row>
    <row r="236" spans="1:12" s="5" customFormat="1">
      <c r="A236" s="6"/>
      <c r="B236" s="6"/>
      <c r="C236" s="6"/>
      <c r="D236" s="6"/>
      <c r="E236" s="6"/>
      <c r="F236" s="1"/>
      <c r="I236" s="4"/>
      <c r="J236" s="4"/>
      <c r="K236" s="3"/>
      <c r="L236" s="2"/>
    </row>
    <row r="237" spans="1:12" s="5" customFormat="1">
      <c r="A237" s="6"/>
      <c r="B237" s="6"/>
      <c r="C237" s="6"/>
      <c r="D237" s="6"/>
      <c r="E237" s="6"/>
      <c r="F237" s="1"/>
      <c r="I237" s="4"/>
      <c r="J237" s="4"/>
      <c r="K237" s="3"/>
      <c r="L237" s="2"/>
    </row>
    <row r="238" spans="1:12" s="5" customFormat="1">
      <c r="A238" s="6"/>
      <c r="B238" s="6"/>
      <c r="C238" s="6"/>
      <c r="D238" s="6"/>
      <c r="E238" s="6"/>
      <c r="F238" s="1"/>
      <c r="I238" s="4"/>
      <c r="J238" s="4"/>
      <c r="K238" s="3"/>
      <c r="L238" s="2"/>
    </row>
    <row r="239" spans="1:12" s="5" customFormat="1">
      <c r="A239" s="6"/>
      <c r="B239" s="6"/>
      <c r="C239" s="6"/>
      <c r="D239" s="6"/>
      <c r="E239" s="6"/>
      <c r="F239" s="1"/>
      <c r="I239" s="4"/>
      <c r="J239" s="4"/>
      <c r="K239" s="3"/>
      <c r="L239" s="2"/>
    </row>
    <row r="240" spans="1:12" s="5" customFormat="1">
      <c r="A240" s="6"/>
      <c r="B240" s="6"/>
      <c r="C240" s="6"/>
      <c r="D240" s="6"/>
      <c r="E240" s="6"/>
      <c r="F240" s="1"/>
      <c r="I240" s="4"/>
      <c r="J240" s="4"/>
      <c r="K240" s="3"/>
      <c r="L240" s="2"/>
    </row>
    <row r="241" spans="1:12" s="5" customFormat="1">
      <c r="A241" s="6"/>
      <c r="B241" s="6"/>
      <c r="C241" s="6"/>
      <c r="D241" s="6"/>
      <c r="E241" s="6"/>
      <c r="F241" s="1"/>
      <c r="I241" s="4"/>
      <c r="J241" s="4"/>
      <c r="K241" s="3"/>
      <c r="L241" s="2"/>
    </row>
    <row r="242" spans="1:12" s="5" customFormat="1">
      <c r="A242" s="6"/>
      <c r="B242" s="6"/>
      <c r="C242" s="6"/>
      <c r="D242" s="6"/>
      <c r="E242" s="6"/>
      <c r="F242" s="1"/>
      <c r="I242" s="4"/>
      <c r="J242" s="4"/>
      <c r="K242" s="3"/>
      <c r="L242" s="2"/>
    </row>
    <row r="243" spans="1:12" s="5" customFormat="1">
      <c r="A243" s="6"/>
      <c r="B243" s="6"/>
      <c r="C243" s="6"/>
      <c r="D243" s="6"/>
      <c r="E243" s="6"/>
      <c r="F243" s="1"/>
      <c r="I243" s="4"/>
      <c r="J243" s="4"/>
      <c r="K243" s="3"/>
      <c r="L243" s="2"/>
    </row>
    <row r="244" spans="1:12" s="5" customFormat="1">
      <c r="A244" s="6"/>
      <c r="B244" s="6"/>
      <c r="C244" s="6"/>
      <c r="D244" s="6"/>
      <c r="E244" s="6"/>
      <c r="F244" s="1"/>
      <c r="I244" s="4"/>
      <c r="J244" s="4"/>
      <c r="K244" s="3"/>
      <c r="L244" s="2"/>
    </row>
    <row r="245" spans="1:12" s="5" customFormat="1">
      <c r="A245" s="6"/>
      <c r="B245" s="6"/>
      <c r="C245" s="6"/>
      <c r="D245" s="6"/>
      <c r="E245" s="6"/>
      <c r="F245" s="1"/>
      <c r="I245" s="4"/>
      <c r="J245" s="4"/>
      <c r="K245" s="3"/>
      <c r="L245" s="2"/>
    </row>
    <row r="246" spans="1:12" s="5" customFormat="1">
      <c r="A246" s="6"/>
      <c r="B246" s="6"/>
      <c r="C246" s="6"/>
      <c r="D246" s="6"/>
      <c r="E246" s="6"/>
      <c r="F246" s="1"/>
      <c r="I246" s="4"/>
      <c r="J246" s="4"/>
      <c r="K246" s="3"/>
      <c r="L246" s="2"/>
    </row>
    <row r="247" spans="1:12" s="5" customFormat="1">
      <c r="A247" s="6"/>
      <c r="B247" s="6"/>
      <c r="C247" s="6"/>
      <c r="D247" s="6"/>
      <c r="E247" s="6"/>
      <c r="F247" s="1"/>
      <c r="I247" s="4"/>
      <c r="J247" s="4"/>
      <c r="K247" s="3"/>
      <c r="L247" s="2"/>
    </row>
    <row r="248" spans="1:12" s="5" customFormat="1">
      <c r="A248" s="6"/>
      <c r="B248" s="6"/>
      <c r="C248" s="6"/>
      <c r="D248" s="6"/>
      <c r="E248" s="6"/>
      <c r="F248" s="1"/>
      <c r="I248" s="4"/>
      <c r="J248" s="4"/>
      <c r="K248" s="3"/>
      <c r="L248" s="2"/>
    </row>
    <row r="249" spans="1:12" s="5" customFormat="1">
      <c r="A249" s="6"/>
      <c r="B249" s="6"/>
      <c r="C249" s="6"/>
      <c r="D249" s="6"/>
      <c r="E249" s="6"/>
      <c r="F249" s="1"/>
      <c r="I249" s="4"/>
      <c r="J249" s="4"/>
      <c r="K249" s="3"/>
      <c r="L249" s="2"/>
    </row>
    <row r="250" spans="1:12" s="5" customFormat="1">
      <c r="A250" s="6"/>
      <c r="B250" s="6"/>
      <c r="C250" s="6"/>
      <c r="D250" s="6"/>
      <c r="E250" s="6"/>
      <c r="F250" s="1"/>
      <c r="I250" s="4"/>
      <c r="J250" s="4"/>
      <c r="K250" s="3"/>
      <c r="L250" s="2"/>
    </row>
    <row r="251" spans="1:12" s="5" customFormat="1">
      <c r="A251" s="6"/>
      <c r="B251" s="6"/>
      <c r="C251" s="6"/>
      <c r="D251" s="6"/>
      <c r="E251" s="6"/>
      <c r="F251" s="1"/>
      <c r="I251" s="4"/>
      <c r="J251" s="4"/>
      <c r="K251" s="3"/>
      <c r="L251" s="2"/>
    </row>
    <row r="252" spans="1:12" s="5" customFormat="1">
      <c r="A252" s="6"/>
      <c r="B252" s="6"/>
      <c r="C252" s="6"/>
      <c r="D252" s="6"/>
      <c r="E252" s="6"/>
      <c r="F252" s="1"/>
      <c r="I252" s="4"/>
      <c r="J252" s="4"/>
      <c r="K252" s="3"/>
      <c r="L252" s="2"/>
    </row>
    <row r="253" spans="1:12" s="5" customFormat="1">
      <c r="A253" s="6"/>
      <c r="B253" s="6"/>
      <c r="C253" s="6"/>
      <c r="D253" s="6"/>
      <c r="E253" s="6"/>
      <c r="F253" s="1"/>
      <c r="I253" s="4"/>
      <c r="J253" s="4"/>
      <c r="K253" s="3"/>
      <c r="L253" s="2"/>
    </row>
    <row r="254" spans="1:12" s="5" customFormat="1">
      <c r="A254" s="6"/>
      <c r="B254" s="6"/>
      <c r="C254" s="6"/>
      <c r="D254" s="6"/>
      <c r="E254" s="6"/>
      <c r="F254" s="1"/>
      <c r="I254" s="4"/>
      <c r="J254" s="4"/>
      <c r="K254" s="3"/>
      <c r="L254" s="2"/>
    </row>
    <row r="255" spans="1:12" s="5" customFormat="1">
      <c r="A255" s="6"/>
      <c r="B255" s="6"/>
      <c r="C255" s="6"/>
      <c r="D255" s="6"/>
      <c r="E255" s="6"/>
      <c r="F255" s="1"/>
      <c r="I255" s="4"/>
      <c r="J255" s="4"/>
      <c r="K255" s="3"/>
      <c r="L255" s="2"/>
    </row>
    <row r="256" spans="1:12" s="5" customFormat="1">
      <c r="A256" s="6"/>
      <c r="B256" s="6"/>
      <c r="C256" s="6"/>
      <c r="D256" s="6"/>
      <c r="E256" s="6"/>
      <c r="F256" s="1"/>
      <c r="I256" s="4"/>
      <c r="J256" s="4"/>
      <c r="K256" s="3"/>
      <c r="L256" s="2"/>
    </row>
    <row r="257" spans="1:12" s="5" customFormat="1">
      <c r="A257" s="6"/>
      <c r="B257" s="6"/>
      <c r="C257" s="6"/>
      <c r="D257" s="6"/>
      <c r="E257" s="6"/>
      <c r="F257" s="1"/>
      <c r="I257" s="4"/>
      <c r="J257" s="4"/>
      <c r="K257" s="3"/>
      <c r="L257" s="2"/>
    </row>
    <row r="258" spans="1:12" s="5" customFormat="1">
      <c r="A258" s="6"/>
      <c r="B258" s="6"/>
      <c r="C258" s="6"/>
      <c r="D258" s="6"/>
      <c r="E258" s="6"/>
      <c r="F258" s="1"/>
      <c r="I258" s="4"/>
      <c r="J258" s="4"/>
      <c r="K258" s="3"/>
      <c r="L258" s="2"/>
    </row>
    <row r="259" spans="1:12" s="5" customFormat="1">
      <c r="A259" s="6"/>
      <c r="B259" s="6"/>
      <c r="C259" s="6"/>
      <c r="D259" s="6"/>
      <c r="E259" s="6"/>
      <c r="F259" s="1"/>
      <c r="I259" s="4"/>
      <c r="J259" s="4"/>
      <c r="K259" s="3"/>
      <c r="L259" s="2"/>
    </row>
    <row r="260" spans="1:12" s="5" customFormat="1">
      <c r="A260" s="6"/>
      <c r="B260" s="6"/>
      <c r="C260" s="6"/>
      <c r="D260" s="6"/>
      <c r="E260" s="6"/>
      <c r="F260" s="1"/>
      <c r="I260" s="4"/>
      <c r="J260" s="4"/>
      <c r="K260" s="3"/>
      <c r="L260" s="2"/>
    </row>
    <row r="261" spans="1:12" s="5" customFormat="1">
      <c r="A261" s="6"/>
      <c r="B261" s="6"/>
      <c r="C261" s="6"/>
      <c r="D261" s="6"/>
      <c r="E261" s="6"/>
      <c r="F261" s="1"/>
      <c r="I261" s="4"/>
      <c r="J261" s="4"/>
      <c r="K261" s="3"/>
      <c r="L261" s="2"/>
    </row>
    <row r="262" spans="1:12" s="5" customFormat="1">
      <c r="A262" s="6"/>
      <c r="B262" s="6"/>
      <c r="C262" s="6"/>
      <c r="D262" s="6"/>
      <c r="E262" s="6"/>
      <c r="F262" s="1"/>
      <c r="I262" s="4"/>
      <c r="J262" s="4"/>
      <c r="K262" s="3"/>
      <c r="L262" s="2"/>
    </row>
    <row r="263" spans="1:12" s="5" customFormat="1">
      <c r="A263" s="6"/>
      <c r="B263" s="6"/>
      <c r="C263" s="6"/>
      <c r="D263" s="6"/>
      <c r="E263" s="6"/>
      <c r="F263" s="1"/>
      <c r="I263" s="4"/>
      <c r="J263" s="4"/>
      <c r="K263" s="3"/>
      <c r="L263" s="2"/>
    </row>
    <row r="264" spans="1:12" s="5" customFormat="1">
      <c r="A264" s="6"/>
      <c r="B264" s="6"/>
      <c r="C264" s="6"/>
      <c r="D264" s="6"/>
      <c r="E264" s="6"/>
      <c r="F264" s="1"/>
      <c r="I264" s="4"/>
      <c r="J264" s="4"/>
      <c r="K264" s="3"/>
      <c r="L264" s="2"/>
    </row>
    <row r="265" spans="1:12" s="5" customFormat="1">
      <c r="A265" s="6"/>
      <c r="B265" s="6"/>
      <c r="C265" s="6"/>
      <c r="D265" s="6"/>
      <c r="E265" s="6"/>
      <c r="F265" s="1"/>
      <c r="I265" s="4"/>
      <c r="J265" s="4"/>
      <c r="K265" s="3"/>
      <c r="L265" s="2"/>
    </row>
    <row r="266" spans="1:12" s="5" customFormat="1">
      <c r="A266" s="6"/>
      <c r="B266" s="6"/>
      <c r="C266" s="6"/>
      <c r="D266" s="6"/>
      <c r="E266" s="6"/>
      <c r="F266" s="1"/>
      <c r="I266" s="4"/>
      <c r="J266" s="4"/>
      <c r="K266" s="3"/>
      <c r="L266" s="2"/>
    </row>
    <row r="267" spans="1:12" s="5" customFormat="1">
      <c r="A267" s="6"/>
      <c r="B267" s="6"/>
      <c r="C267" s="6"/>
      <c r="D267" s="6"/>
      <c r="E267" s="6"/>
      <c r="F267" s="1"/>
      <c r="I267" s="4"/>
      <c r="J267" s="4"/>
      <c r="K267" s="3"/>
      <c r="L267" s="2"/>
    </row>
    <row r="268" spans="1:12" s="5" customFormat="1">
      <c r="A268" s="6"/>
      <c r="B268" s="6"/>
      <c r="C268" s="6"/>
      <c r="D268" s="6"/>
      <c r="E268" s="6"/>
      <c r="F268" s="1"/>
      <c r="I268" s="4"/>
      <c r="J268" s="4"/>
      <c r="K268" s="3"/>
      <c r="L268" s="2"/>
    </row>
    <row r="269" spans="1:12" s="5" customFormat="1">
      <c r="A269" s="6"/>
      <c r="B269" s="6"/>
      <c r="C269" s="6"/>
      <c r="D269" s="6"/>
      <c r="E269" s="6"/>
      <c r="F269" s="1"/>
      <c r="I269" s="4"/>
      <c r="J269" s="4"/>
      <c r="K269" s="3"/>
      <c r="L269" s="2"/>
    </row>
    <row r="270" spans="1:12" s="5" customFormat="1">
      <c r="A270" s="6"/>
      <c r="B270" s="6"/>
      <c r="C270" s="6"/>
      <c r="D270" s="6"/>
      <c r="E270" s="6"/>
      <c r="F270" s="1"/>
      <c r="I270" s="4"/>
      <c r="J270" s="4"/>
      <c r="K270" s="3"/>
      <c r="L270" s="2"/>
    </row>
    <row r="271" spans="1:12" s="5" customFormat="1">
      <c r="A271" s="6"/>
      <c r="B271" s="6"/>
      <c r="C271" s="6"/>
      <c r="D271" s="6"/>
      <c r="E271" s="6"/>
      <c r="F271" s="1"/>
      <c r="I271" s="4"/>
      <c r="J271" s="4"/>
      <c r="K271" s="3"/>
      <c r="L271" s="2"/>
    </row>
    <row r="272" spans="1:12" s="5" customFormat="1">
      <c r="A272" s="6"/>
      <c r="B272" s="6"/>
      <c r="C272" s="6"/>
      <c r="D272" s="6"/>
      <c r="E272" s="6"/>
      <c r="F272" s="1"/>
      <c r="I272" s="4"/>
      <c r="J272" s="4"/>
      <c r="K272" s="3"/>
      <c r="L272" s="2"/>
    </row>
    <row r="273" spans="1:12" s="5" customFormat="1">
      <c r="A273" s="6"/>
      <c r="B273" s="6"/>
      <c r="C273" s="6"/>
      <c r="D273" s="6"/>
      <c r="E273" s="6"/>
      <c r="F273" s="1"/>
      <c r="I273" s="4"/>
      <c r="J273" s="4"/>
      <c r="K273" s="3"/>
      <c r="L273" s="2"/>
    </row>
    <row r="274" spans="1:12" s="5" customFormat="1">
      <c r="A274" s="6"/>
      <c r="B274" s="6"/>
      <c r="C274" s="6"/>
      <c r="D274" s="6"/>
      <c r="E274" s="6"/>
      <c r="F274" s="1"/>
      <c r="I274" s="4"/>
      <c r="J274" s="4"/>
      <c r="K274" s="3"/>
      <c r="L274" s="2"/>
    </row>
    <row r="275" spans="1:12" s="5" customFormat="1">
      <c r="A275" s="6"/>
      <c r="B275" s="6"/>
      <c r="C275" s="6"/>
      <c r="D275" s="6"/>
      <c r="E275" s="6"/>
      <c r="F275" s="1"/>
      <c r="I275" s="4"/>
      <c r="J275" s="4"/>
      <c r="K275" s="3"/>
      <c r="L275" s="2"/>
    </row>
    <row r="276" spans="1:12" s="5" customFormat="1">
      <c r="A276" s="6"/>
      <c r="B276" s="6"/>
      <c r="C276" s="6"/>
      <c r="D276" s="6"/>
      <c r="E276" s="6"/>
      <c r="F276" s="1"/>
      <c r="I276" s="4"/>
      <c r="J276" s="4"/>
      <c r="K276" s="3"/>
      <c r="L276" s="2"/>
    </row>
    <row r="277" spans="1:12" s="5" customFormat="1">
      <c r="A277" s="6"/>
      <c r="B277" s="6"/>
      <c r="C277" s="6"/>
      <c r="D277" s="6"/>
      <c r="E277" s="6"/>
      <c r="F277" s="1"/>
      <c r="I277" s="4"/>
      <c r="J277" s="4"/>
      <c r="K277" s="3"/>
      <c r="L277" s="2"/>
    </row>
    <row r="278" spans="1:12" s="5" customFormat="1">
      <c r="A278" s="6"/>
      <c r="B278" s="6"/>
      <c r="C278" s="6"/>
      <c r="D278" s="6"/>
      <c r="E278" s="6"/>
      <c r="F278" s="1"/>
      <c r="I278" s="4"/>
      <c r="J278" s="4"/>
      <c r="K278" s="3"/>
      <c r="L278" s="2"/>
    </row>
    <row r="279" spans="1:12" s="5" customFormat="1">
      <c r="A279" s="6"/>
      <c r="B279" s="6"/>
      <c r="C279" s="6"/>
      <c r="D279" s="6"/>
      <c r="E279" s="6"/>
      <c r="F279" s="1"/>
      <c r="I279" s="4"/>
      <c r="J279" s="4"/>
      <c r="K279" s="3"/>
      <c r="L279" s="2"/>
    </row>
    <row r="280" spans="1:12" s="5" customFormat="1">
      <c r="A280" s="6"/>
      <c r="B280" s="6"/>
      <c r="C280" s="6"/>
      <c r="D280" s="6"/>
      <c r="E280" s="6"/>
      <c r="F280" s="1"/>
      <c r="I280" s="4"/>
      <c r="J280" s="4"/>
      <c r="K280" s="3"/>
      <c r="L280" s="2"/>
    </row>
  </sheetData>
  <mergeCells count="32">
    <mergeCell ref="C28:F28"/>
    <mergeCell ref="A37:H37"/>
    <mergeCell ref="C46:F46"/>
    <mergeCell ref="A1:J1"/>
    <mergeCell ref="K1:L1"/>
    <mergeCell ref="A3:H4"/>
    <mergeCell ref="I3:I4"/>
    <mergeCell ref="J3:J4"/>
    <mergeCell ref="K3:L3"/>
    <mergeCell ref="K101:L101"/>
    <mergeCell ref="A103:H104"/>
    <mergeCell ref="I103:I104"/>
    <mergeCell ref="J103:J104"/>
    <mergeCell ref="K103:L103"/>
    <mergeCell ref="A86:H86"/>
    <mergeCell ref="A90:H90"/>
    <mergeCell ref="D144:F144"/>
    <mergeCell ref="A98:H98"/>
    <mergeCell ref="A101:J101"/>
    <mergeCell ref="A92:H92"/>
    <mergeCell ref="A123:H123"/>
    <mergeCell ref="A130:H130"/>
    <mergeCell ref="A134:H134"/>
    <mergeCell ref="D142:F142"/>
    <mergeCell ref="D143:F143"/>
    <mergeCell ref="A167:H167"/>
    <mergeCell ref="D145:F145"/>
    <mergeCell ref="D146:F146"/>
    <mergeCell ref="D147:F147"/>
    <mergeCell ref="A155:H155"/>
    <mergeCell ref="A159:H159"/>
    <mergeCell ref="A161:H161"/>
  </mergeCells>
  <pageMargins left="0.70866141732283472" right="0.70866141732283472" top="0.74803149606299213" bottom="0.74803149606299213" header="0.31496062992125984" footer="0.31496062992125984"/>
  <pageSetup paperSize="9" scale="65" fitToHeight="10" orientation="portrait" r:id="rId1"/>
  <rowBreaks count="1" manualBreakCount="1">
    <brk id="86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5D7D-46D0-44CC-AD13-7BD71A3ADE5C}">
  <sheetPr>
    <pageSetUpPr fitToPage="1"/>
  </sheetPr>
  <dimension ref="A1:H129"/>
  <sheetViews>
    <sheetView topLeftCell="A12" zoomScaleNormal="100" workbookViewId="0">
      <selection activeCell="A3" sqref="A3:H5"/>
    </sheetView>
  </sheetViews>
  <sheetFormatPr defaultRowHeight="12.75"/>
  <cols>
    <col min="1" max="1" width="9.140625" style="173"/>
    <col min="2" max="2" width="5.7109375" style="173" customWidth="1"/>
    <col min="3" max="3" width="48.7109375" style="173" customWidth="1"/>
    <col min="4" max="8" width="18.42578125" style="173" customWidth="1"/>
    <col min="9" max="16384" width="9.140625" style="173"/>
  </cols>
  <sheetData>
    <row r="1" spans="1:8" s="164" customFormat="1" ht="15.75">
      <c r="A1" s="160"/>
      <c r="B1" s="160"/>
      <c r="C1" s="161"/>
      <c r="D1" s="162"/>
      <c r="E1" s="162"/>
      <c r="F1" s="162"/>
      <c r="G1" s="162"/>
      <c r="H1" s="163"/>
    </row>
    <row r="2" spans="1:8" s="164" customFormat="1" ht="20.25">
      <c r="A2" s="165" t="s">
        <v>186</v>
      </c>
      <c r="B2" s="166"/>
      <c r="C2" s="166"/>
      <c r="D2" s="166"/>
      <c r="E2" s="167"/>
      <c r="F2" s="168" t="s">
        <v>187</v>
      </c>
      <c r="G2" s="169"/>
      <c r="H2" s="170"/>
    </row>
    <row r="3" spans="1:8" ht="13.5" thickBot="1">
      <c r="A3" s="171"/>
      <c r="B3" s="171"/>
      <c r="C3" s="172"/>
      <c r="D3" s="122"/>
      <c r="E3" s="122"/>
      <c r="F3" s="122"/>
      <c r="G3" s="122"/>
      <c r="H3" s="122"/>
    </row>
    <row r="4" spans="1:8" ht="33" customHeight="1">
      <c r="A4" s="294" t="s">
        <v>188</v>
      </c>
      <c r="B4" s="295"/>
      <c r="C4" s="296"/>
      <c r="D4" s="297" t="s">
        <v>189</v>
      </c>
      <c r="E4" s="299" t="s">
        <v>190</v>
      </c>
      <c r="F4" s="291" t="s">
        <v>191</v>
      </c>
      <c r="G4" s="292"/>
    </row>
    <row r="5" spans="1:8">
      <c r="A5" s="174"/>
      <c r="B5" s="175"/>
      <c r="C5" s="175"/>
      <c r="D5" s="298"/>
      <c r="E5" s="300"/>
      <c r="F5" s="176" t="s">
        <v>97</v>
      </c>
      <c r="G5" s="177" t="s">
        <v>96</v>
      </c>
    </row>
    <row r="6" spans="1:8">
      <c r="A6" s="178"/>
      <c r="B6" s="179"/>
      <c r="C6" s="180"/>
      <c r="D6" s="181"/>
      <c r="E6" s="181"/>
      <c r="F6" s="182"/>
      <c r="G6" s="183"/>
    </row>
    <row r="7" spans="1:8">
      <c r="A7" s="184" t="s">
        <v>95</v>
      </c>
      <c r="B7" s="171"/>
      <c r="C7" s="185" t="s">
        <v>192</v>
      </c>
      <c r="D7" s="21"/>
      <c r="E7" s="21"/>
      <c r="F7" s="186"/>
      <c r="G7" s="187"/>
    </row>
    <row r="8" spans="1:8">
      <c r="A8" s="184"/>
      <c r="B8" s="171"/>
      <c r="C8" s="188"/>
      <c r="D8" s="134"/>
      <c r="E8" s="134"/>
      <c r="F8" s="186"/>
      <c r="G8" s="187"/>
    </row>
    <row r="9" spans="1:8">
      <c r="A9" s="184">
        <v>1</v>
      </c>
      <c r="B9" s="185" t="s">
        <v>193</v>
      </c>
      <c r="C9" s="185"/>
      <c r="D9" s="189">
        <v>1371434495</v>
      </c>
      <c r="E9" s="189">
        <v>1235685067</v>
      </c>
      <c r="F9" s="189">
        <f>+D9-E9</f>
        <v>135749428</v>
      </c>
      <c r="G9" s="190">
        <f>+F9/E9</f>
        <v>0.10985762604509973</v>
      </c>
    </row>
    <row r="10" spans="1:8">
      <c r="A10" s="191"/>
      <c r="B10" s="192" t="s">
        <v>194</v>
      </c>
      <c r="C10" s="192"/>
      <c r="D10" s="193">
        <v>1274998453</v>
      </c>
      <c r="E10" s="193">
        <v>1142014214</v>
      </c>
      <c r="F10" s="193">
        <f>+D10-E10</f>
        <v>132984239</v>
      </c>
      <c r="G10" s="194">
        <f t="shared" ref="G10:G71" si="0">+F10/E10</f>
        <v>0.11644709616547733</v>
      </c>
    </row>
    <row r="11" spans="1:8">
      <c r="A11" s="184"/>
      <c r="B11" s="192" t="s">
        <v>195</v>
      </c>
      <c r="C11" s="192"/>
      <c r="D11" s="193">
        <v>95421866</v>
      </c>
      <c r="E11" s="193">
        <v>89108750</v>
      </c>
      <c r="F11" s="193">
        <f>+D11-E11</f>
        <v>6313116</v>
      </c>
      <c r="G11" s="194">
        <f t="shared" si="0"/>
        <v>7.0847318585436331E-2</v>
      </c>
    </row>
    <row r="12" spans="1:8">
      <c r="A12" s="184"/>
      <c r="B12" s="195"/>
      <c r="C12" s="196" t="s">
        <v>196</v>
      </c>
      <c r="D12" s="193">
        <v>69619551</v>
      </c>
      <c r="E12" s="193">
        <v>70576008</v>
      </c>
      <c r="F12" s="193">
        <f>+D12-E12</f>
        <v>-956457</v>
      </c>
      <c r="G12" s="194">
        <f t="shared" si="0"/>
        <v>-1.3552155004289843E-2</v>
      </c>
    </row>
    <row r="13" spans="1:8" ht="22.5">
      <c r="A13" s="191"/>
      <c r="B13" s="195"/>
      <c r="C13" s="196" t="s">
        <v>197</v>
      </c>
      <c r="D13" s="193">
        <v>0</v>
      </c>
      <c r="E13" s="193">
        <v>0</v>
      </c>
      <c r="F13" s="193">
        <f>+D13-E13</f>
        <v>0</v>
      </c>
      <c r="G13" s="194"/>
    </row>
    <row r="14" spans="1:8" ht="22.5">
      <c r="A14" s="184"/>
      <c r="B14" s="195"/>
      <c r="C14" s="196" t="s">
        <v>198</v>
      </c>
      <c r="D14" s="193">
        <v>963826</v>
      </c>
      <c r="E14" s="193">
        <v>21626</v>
      </c>
      <c r="F14" s="193">
        <f>+D14-E14</f>
        <v>942200</v>
      </c>
      <c r="G14" s="194">
        <v>1</v>
      </c>
    </row>
    <row r="15" spans="1:8">
      <c r="A15" s="191"/>
      <c r="B15" s="195"/>
      <c r="C15" s="196" t="s">
        <v>199</v>
      </c>
      <c r="D15" s="193">
        <v>105000</v>
      </c>
      <c r="E15" s="193">
        <v>95000</v>
      </c>
      <c r="F15" s="193">
        <f>+D15-E15</f>
        <v>10000</v>
      </c>
      <c r="G15" s="194">
        <f t="shared" si="0"/>
        <v>0.10526315789473684</v>
      </c>
    </row>
    <row r="16" spans="1:8">
      <c r="A16" s="191"/>
      <c r="B16" s="195"/>
      <c r="C16" s="196" t="s">
        <v>200</v>
      </c>
      <c r="D16" s="193">
        <v>2820122</v>
      </c>
      <c r="E16" s="193">
        <v>0</v>
      </c>
      <c r="F16" s="193">
        <f>+D16-E16</f>
        <v>2820122</v>
      </c>
      <c r="G16" s="194"/>
    </row>
    <row r="17" spans="1:7">
      <c r="A17" s="184"/>
      <c r="B17" s="195"/>
      <c r="C17" s="196" t="s">
        <v>201</v>
      </c>
      <c r="D17" s="193">
        <v>21913367</v>
      </c>
      <c r="E17" s="193">
        <v>18416116</v>
      </c>
      <c r="F17" s="193">
        <f>+D17-E17</f>
        <v>3497251</v>
      </c>
      <c r="G17" s="194">
        <f t="shared" si="0"/>
        <v>0.18990166004601622</v>
      </c>
    </row>
    <row r="18" spans="1:7">
      <c r="A18" s="191"/>
      <c r="B18" s="195" t="s">
        <v>202</v>
      </c>
      <c r="C18" s="192"/>
      <c r="D18" s="193">
        <v>737236</v>
      </c>
      <c r="E18" s="193">
        <v>4463891</v>
      </c>
      <c r="F18" s="193">
        <f>+D18-E18</f>
        <v>-3726655</v>
      </c>
      <c r="G18" s="194">
        <f t="shared" si="0"/>
        <v>-0.83484453361428401</v>
      </c>
    </row>
    <row r="19" spans="1:7">
      <c r="A19" s="191"/>
      <c r="B19" s="195"/>
      <c r="C19" s="192" t="s">
        <v>203</v>
      </c>
      <c r="D19" s="193">
        <v>0</v>
      </c>
      <c r="E19" s="193">
        <v>0</v>
      </c>
      <c r="F19" s="193">
        <f>+D19-E19</f>
        <v>0</v>
      </c>
      <c r="G19" s="194"/>
    </row>
    <row r="20" spans="1:7">
      <c r="A20" s="191"/>
      <c r="B20" s="195"/>
      <c r="C20" s="192" t="s">
        <v>204</v>
      </c>
      <c r="D20" s="193">
        <v>0</v>
      </c>
      <c r="E20" s="193">
        <v>125500</v>
      </c>
      <c r="F20" s="193">
        <f>+D20-E20</f>
        <v>-125500</v>
      </c>
      <c r="G20" s="194">
        <f t="shared" si="0"/>
        <v>-1</v>
      </c>
    </row>
    <row r="21" spans="1:7">
      <c r="A21" s="191"/>
      <c r="B21" s="195"/>
      <c r="C21" s="192" t="s">
        <v>205</v>
      </c>
      <c r="D21" s="193">
        <v>412168</v>
      </c>
      <c r="E21" s="193">
        <v>4085141</v>
      </c>
      <c r="F21" s="193">
        <f>+D21-E21</f>
        <v>-3672973</v>
      </c>
      <c r="G21" s="194">
        <f t="shared" si="0"/>
        <v>-0.89910556330858593</v>
      </c>
    </row>
    <row r="22" spans="1:7">
      <c r="A22" s="191"/>
      <c r="B22" s="195"/>
      <c r="C22" s="192" t="s">
        <v>206</v>
      </c>
      <c r="D22" s="193">
        <v>325068</v>
      </c>
      <c r="E22" s="193">
        <v>253250</v>
      </c>
      <c r="F22" s="193">
        <f>+D22-E22</f>
        <v>71818</v>
      </c>
      <c r="G22" s="194">
        <f t="shared" si="0"/>
        <v>0.28358538993089832</v>
      </c>
    </row>
    <row r="23" spans="1:7">
      <c r="A23" s="191"/>
      <c r="B23" s="195" t="s">
        <v>207</v>
      </c>
      <c r="C23" s="192"/>
      <c r="D23" s="193">
        <v>276940</v>
      </c>
      <c r="E23" s="193">
        <v>98212</v>
      </c>
      <c r="F23" s="193">
        <f>+D23-E23</f>
        <v>178728</v>
      </c>
      <c r="G23" s="194">
        <f t="shared" si="0"/>
        <v>1.8198183521361952</v>
      </c>
    </row>
    <row r="24" spans="1:7">
      <c r="A24" s="184">
        <v>2</v>
      </c>
      <c r="B24" s="185" t="s">
        <v>208</v>
      </c>
      <c r="C24" s="185"/>
      <c r="D24" s="197">
        <v>-36114</v>
      </c>
      <c r="E24" s="197">
        <v>-67247</v>
      </c>
      <c r="F24" s="197">
        <f>+D24-E24</f>
        <v>31133</v>
      </c>
      <c r="G24" s="190">
        <f t="shared" si="0"/>
        <v>-0.46296489062709117</v>
      </c>
    </row>
    <row r="25" spans="1:7">
      <c r="A25" s="184">
        <v>3</v>
      </c>
      <c r="B25" s="185" t="s">
        <v>209</v>
      </c>
      <c r="C25" s="185"/>
      <c r="D25" s="197">
        <v>17112145</v>
      </c>
      <c r="E25" s="197">
        <v>69930676</v>
      </c>
      <c r="F25" s="197">
        <f>+D25-E25</f>
        <v>-52818531</v>
      </c>
      <c r="G25" s="190">
        <f t="shared" si="0"/>
        <v>-0.75529844727941708</v>
      </c>
    </row>
    <row r="26" spans="1:7">
      <c r="A26" s="184">
        <v>4</v>
      </c>
      <c r="B26" s="185" t="s">
        <v>210</v>
      </c>
      <c r="C26" s="185"/>
      <c r="D26" s="189">
        <v>107931581</v>
      </c>
      <c r="E26" s="189">
        <v>107006981</v>
      </c>
      <c r="F26" s="189">
        <f>+D26-E26</f>
        <v>924600</v>
      </c>
      <c r="G26" s="190">
        <f t="shared" si="0"/>
        <v>8.6405577594979525E-3</v>
      </c>
    </row>
    <row r="27" spans="1:7">
      <c r="A27" s="184"/>
      <c r="B27" s="192" t="s">
        <v>211</v>
      </c>
      <c r="C27" s="198"/>
      <c r="D27" s="193">
        <v>76189163</v>
      </c>
      <c r="E27" s="193">
        <v>72455520</v>
      </c>
      <c r="F27" s="193">
        <f>+D27-E27</f>
        <v>3733643</v>
      </c>
      <c r="G27" s="194">
        <f t="shared" si="0"/>
        <v>5.1530138766514959E-2</v>
      </c>
    </row>
    <row r="28" spans="1:7">
      <c r="A28" s="191"/>
      <c r="B28" s="192" t="s">
        <v>212</v>
      </c>
      <c r="C28" s="198"/>
      <c r="D28" s="193">
        <v>17332104</v>
      </c>
      <c r="E28" s="193">
        <v>16796994</v>
      </c>
      <c r="F28" s="193">
        <f>+D28-E28</f>
        <v>535110</v>
      </c>
      <c r="G28" s="194">
        <f t="shared" si="0"/>
        <v>3.1857485928732249E-2</v>
      </c>
    </row>
    <row r="29" spans="1:7">
      <c r="A29" s="184"/>
      <c r="B29" s="192" t="s">
        <v>213</v>
      </c>
      <c r="C29" s="198"/>
      <c r="D29" s="193">
        <v>14410314</v>
      </c>
      <c r="E29" s="193">
        <v>17754467</v>
      </c>
      <c r="F29" s="193">
        <f>+D29-E29</f>
        <v>-3344153</v>
      </c>
      <c r="G29" s="194">
        <f t="shared" si="0"/>
        <v>-0.18835558397782373</v>
      </c>
    </row>
    <row r="30" spans="1:7">
      <c r="A30" s="184">
        <v>5</v>
      </c>
      <c r="B30" s="185" t="s">
        <v>214</v>
      </c>
      <c r="C30" s="185"/>
      <c r="D30" s="197">
        <v>39691073</v>
      </c>
      <c r="E30" s="197">
        <v>22810918</v>
      </c>
      <c r="F30" s="197">
        <f>+D30-E30</f>
        <v>16880155</v>
      </c>
      <c r="G30" s="190">
        <f t="shared" si="0"/>
        <v>0.74000331770952843</v>
      </c>
    </row>
    <row r="31" spans="1:7">
      <c r="A31" s="184">
        <v>6</v>
      </c>
      <c r="B31" s="185" t="s">
        <v>215</v>
      </c>
      <c r="C31" s="185"/>
      <c r="D31" s="197">
        <v>18158296</v>
      </c>
      <c r="E31" s="197">
        <v>16826698</v>
      </c>
      <c r="F31" s="197">
        <f>+D31-E31</f>
        <v>1331598</v>
      </c>
      <c r="G31" s="190">
        <f t="shared" si="0"/>
        <v>7.9136025380618355E-2</v>
      </c>
    </row>
    <row r="32" spans="1:7">
      <c r="A32" s="184">
        <v>7</v>
      </c>
      <c r="B32" s="185" t="s">
        <v>216</v>
      </c>
      <c r="C32" s="185"/>
      <c r="D32" s="197">
        <v>34066287</v>
      </c>
      <c r="E32" s="197">
        <v>32586590</v>
      </c>
      <c r="F32" s="197">
        <f>+D32-E32</f>
        <v>1479697</v>
      </c>
      <c r="G32" s="190">
        <f t="shared" si="0"/>
        <v>4.5408157159125884E-2</v>
      </c>
    </row>
    <row r="33" spans="1:7">
      <c r="A33" s="184">
        <v>8</v>
      </c>
      <c r="B33" s="185" t="s">
        <v>217</v>
      </c>
      <c r="C33" s="185"/>
      <c r="D33" s="197">
        <v>0</v>
      </c>
      <c r="E33" s="197">
        <v>44075</v>
      </c>
      <c r="F33" s="197">
        <f>+D33-E33</f>
        <v>-44075</v>
      </c>
      <c r="G33" s="190"/>
    </row>
    <row r="34" spans="1:7">
      <c r="A34" s="184">
        <v>9</v>
      </c>
      <c r="B34" s="185" t="s">
        <v>218</v>
      </c>
      <c r="C34" s="185"/>
      <c r="D34" s="197">
        <v>1400665</v>
      </c>
      <c r="E34" s="197">
        <v>1392965</v>
      </c>
      <c r="F34" s="197">
        <f>+D34-E34</f>
        <v>7700</v>
      </c>
      <c r="G34" s="190">
        <f t="shared" si="0"/>
        <v>5.527777079826126E-3</v>
      </c>
    </row>
    <row r="35" spans="1:7">
      <c r="A35" s="199" t="s">
        <v>219</v>
      </c>
      <c r="B35" s="200"/>
      <c r="C35" s="200"/>
      <c r="D35" s="201">
        <v>1589758428</v>
      </c>
      <c r="E35" s="201">
        <v>1486216723</v>
      </c>
      <c r="F35" s="201">
        <f>+D35-E35</f>
        <v>103541705</v>
      </c>
      <c r="G35" s="202">
        <f t="shared" si="0"/>
        <v>6.9667971970464773E-2</v>
      </c>
    </row>
    <row r="36" spans="1:7">
      <c r="A36" s="191"/>
      <c r="B36" s="204"/>
      <c r="C36" s="188"/>
      <c r="D36" s="71"/>
      <c r="E36" s="71"/>
      <c r="F36" s="71">
        <f>+D36-E36</f>
        <v>0</v>
      </c>
      <c r="G36" s="205"/>
    </row>
    <row r="37" spans="1:7">
      <c r="A37" s="184" t="s">
        <v>68</v>
      </c>
      <c r="B37" s="171"/>
      <c r="C37" s="206" t="s">
        <v>220</v>
      </c>
      <c r="D37" s="32"/>
      <c r="E37" s="32"/>
      <c r="F37" s="32">
        <f>+D37-E37</f>
        <v>0</v>
      </c>
      <c r="G37" s="207"/>
    </row>
    <row r="38" spans="1:7">
      <c r="A38" s="184">
        <v>1</v>
      </c>
      <c r="B38" s="185" t="s">
        <v>221</v>
      </c>
      <c r="C38" s="208"/>
      <c r="D38" s="32">
        <v>318213427</v>
      </c>
      <c r="E38" s="32">
        <v>291206826</v>
      </c>
      <c r="F38" s="32">
        <f>+D38-E38</f>
        <v>27006601</v>
      </c>
      <c r="G38" s="207">
        <f t="shared" si="0"/>
        <v>9.2740274570349529E-2</v>
      </c>
    </row>
    <row r="39" spans="1:7">
      <c r="A39" s="184"/>
      <c r="B39" s="192" t="s">
        <v>222</v>
      </c>
      <c r="C39" s="198"/>
      <c r="D39" s="193">
        <v>310379463</v>
      </c>
      <c r="E39" s="193">
        <v>282927964</v>
      </c>
      <c r="F39" s="193">
        <f>+D39-E39</f>
        <v>27451499</v>
      </c>
      <c r="G39" s="205">
        <f t="shared" si="0"/>
        <v>9.7026460770770609E-2</v>
      </c>
    </row>
    <row r="40" spans="1:7">
      <c r="A40" s="191"/>
      <c r="B40" s="192" t="s">
        <v>223</v>
      </c>
      <c r="C40" s="198"/>
      <c r="D40" s="193">
        <v>7833964</v>
      </c>
      <c r="E40" s="193">
        <v>8278862</v>
      </c>
      <c r="F40" s="193">
        <f>+D40-E40</f>
        <v>-444898</v>
      </c>
      <c r="G40" s="205">
        <f t="shared" si="0"/>
        <v>-5.3739028383369601E-2</v>
      </c>
    </row>
    <row r="41" spans="1:7">
      <c r="A41" s="184">
        <v>2</v>
      </c>
      <c r="B41" s="185" t="s">
        <v>224</v>
      </c>
      <c r="C41" s="208"/>
      <c r="D41" s="32">
        <v>473096648</v>
      </c>
      <c r="E41" s="32">
        <v>449574743</v>
      </c>
      <c r="F41" s="32">
        <f>+D41-E41</f>
        <v>23521905</v>
      </c>
      <c r="G41" s="205">
        <f t="shared" si="0"/>
        <v>5.2320343538515911E-2</v>
      </c>
    </row>
    <row r="42" spans="1:7">
      <c r="A42" s="191"/>
      <c r="B42" s="195" t="s">
        <v>225</v>
      </c>
      <c r="C42" s="192"/>
      <c r="D42" s="193">
        <v>60525989</v>
      </c>
      <c r="E42" s="193">
        <v>63312613</v>
      </c>
      <c r="F42" s="193">
        <f>+D42-E42</f>
        <v>-2786624</v>
      </c>
      <c r="G42" s="205">
        <f t="shared" si="0"/>
        <v>-4.4013725985373564E-2</v>
      </c>
    </row>
    <row r="43" spans="1:7">
      <c r="A43" s="191"/>
      <c r="B43" s="195" t="s">
        <v>226</v>
      </c>
      <c r="C43" s="192"/>
      <c r="D43" s="193">
        <v>74834429</v>
      </c>
      <c r="E43" s="193">
        <v>71272731</v>
      </c>
      <c r="F43" s="193">
        <f>+D43-E43</f>
        <v>3561698</v>
      </c>
      <c r="G43" s="205">
        <f t="shared" si="0"/>
        <v>4.997280095805505E-2</v>
      </c>
    </row>
    <row r="44" spans="1:7">
      <c r="A44" s="191"/>
      <c r="B44" s="195" t="s">
        <v>227</v>
      </c>
      <c r="C44" s="192"/>
      <c r="D44" s="193">
        <v>47622544</v>
      </c>
      <c r="E44" s="193">
        <v>49513534</v>
      </c>
      <c r="F44" s="193">
        <f>+D44-E44</f>
        <v>-1890990</v>
      </c>
      <c r="G44" s="205">
        <f t="shared" si="0"/>
        <v>-3.8191376119507042E-2</v>
      </c>
    </row>
    <row r="45" spans="1:7">
      <c r="A45" s="191"/>
      <c r="B45" s="195" t="s">
        <v>228</v>
      </c>
      <c r="C45" s="192"/>
      <c r="D45" s="193">
        <v>7077115</v>
      </c>
      <c r="E45" s="193">
        <v>8630336</v>
      </c>
      <c r="F45" s="193">
        <f>+D45-E45</f>
        <v>-1553221</v>
      </c>
      <c r="G45" s="205">
        <f t="shared" si="0"/>
        <v>-0.17997225137005093</v>
      </c>
    </row>
    <row r="46" spans="1:7">
      <c r="A46" s="191"/>
      <c r="B46" s="195" t="s">
        <v>229</v>
      </c>
      <c r="C46" s="192"/>
      <c r="D46" s="193">
        <v>10310445</v>
      </c>
      <c r="E46" s="193">
        <v>10321792</v>
      </c>
      <c r="F46" s="193">
        <f>+D46-E46</f>
        <v>-11347</v>
      </c>
      <c r="G46" s="205">
        <f t="shared" si="0"/>
        <v>-1.0993246134004637E-3</v>
      </c>
    </row>
    <row r="47" spans="1:7">
      <c r="A47" s="191"/>
      <c r="B47" s="195" t="s">
        <v>230</v>
      </c>
      <c r="C47" s="192"/>
      <c r="D47" s="193">
        <v>1561251</v>
      </c>
      <c r="E47" s="193">
        <v>2339300</v>
      </c>
      <c r="F47" s="193">
        <f>+D47-E47</f>
        <v>-778049</v>
      </c>
      <c r="G47" s="205">
        <f t="shared" si="0"/>
        <v>-0.33259906809729406</v>
      </c>
    </row>
    <row r="48" spans="1:7">
      <c r="A48" s="191"/>
      <c r="B48" s="195" t="s">
        <v>231</v>
      </c>
      <c r="C48" s="192"/>
      <c r="D48" s="193">
        <v>67389575</v>
      </c>
      <c r="E48" s="193">
        <v>65844121</v>
      </c>
      <c r="F48" s="193">
        <f>+D48-E48</f>
        <v>1545454</v>
      </c>
      <c r="G48" s="205">
        <f t="shared" si="0"/>
        <v>2.3471404531317231E-2</v>
      </c>
    </row>
    <row r="49" spans="1:7">
      <c r="A49" s="191"/>
      <c r="B49" s="195" t="s">
        <v>232</v>
      </c>
      <c r="C49" s="192"/>
      <c r="D49" s="193">
        <v>8489575</v>
      </c>
      <c r="E49" s="193">
        <v>8819117</v>
      </c>
      <c r="F49" s="193">
        <f>+D49-E49</f>
        <v>-329542</v>
      </c>
      <c r="G49" s="205">
        <f t="shared" si="0"/>
        <v>-3.7366779463295474E-2</v>
      </c>
    </row>
    <row r="50" spans="1:7">
      <c r="A50" s="191"/>
      <c r="B50" s="195" t="s">
        <v>233</v>
      </c>
      <c r="C50" s="192"/>
      <c r="D50" s="193">
        <v>5872204</v>
      </c>
      <c r="E50" s="193">
        <v>5957515</v>
      </c>
      <c r="F50" s="193">
        <f>+D50-E50</f>
        <v>-85311</v>
      </c>
      <c r="G50" s="205">
        <f t="shared" si="0"/>
        <v>-1.4319896802609812E-2</v>
      </c>
    </row>
    <row r="51" spans="1:7">
      <c r="A51" s="191"/>
      <c r="B51" s="195" t="s">
        <v>234</v>
      </c>
      <c r="C51" s="192"/>
      <c r="D51" s="193">
        <v>1687843</v>
      </c>
      <c r="E51" s="193">
        <v>544750</v>
      </c>
      <c r="F51" s="193">
        <f>+D51-E51</f>
        <v>1143093</v>
      </c>
      <c r="G51" s="205">
        <f t="shared" si="0"/>
        <v>2.0983809086737035</v>
      </c>
    </row>
    <row r="52" spans="1:7">
      <c r="A52" s="191"/>
      <c r="B52" s="195" t="s">
        <v>235</v>
      </c>
      <c r="C52" s="192"/>
      <c r="D52" s="193">
        <v>25175856</v>
      </c>
      <c r="E52" s="193">
        <v>23434202</v>
      </c>
      <c r="F52" s="193">
        <f>+D52-E52</f>
        <v>1741654</v>
      </c>
      <c r="G52" s="205">
        <f t="shared" si="0"/>
        <v>7.4321028725450086E-2</v>
      </c>
    </row>
    <row r="53" spans="1:7">
      <c r="A53" s="191"/>
      <c r="B53" s="195" t="s">
        <v>236</v>
      </c>
      <c r="C53" s="192"/>
      <c r="D53" s="193">
        <v>68919396</v>
      </c>
      <c r="E53" s="193">
        <v>56162385</v>
      </c>
      <c r="F53" s="193">
        <f>+D53-E53</f>
        <v>12757011</v>
      </c>
      <c r="G53" s="205">
        <f t="shared" si="0"/>
        <v>0.227145107886711</v>
      </c>
    </row>
    <row r="54" spans="1:7">
      <c r="A54" s="191"/>
      <c r="B54" s="195" t="s">
        <v>237</v>
      </c>
      <c r="C54" s="192"/>
      <c r="D54" s="193">
        <v>13497517</v>
      </c>
      <c r="E54" s="193">
        <v>12833735</v>
      </c>
      <c r="F54" s="193">
        <f>+D54-E54</f>
        <v>663782</v>
      </c>
      <c r="G54" s="205">
        <f t="shared" si="0"/>
        <v>5.1721653906676428E-2</v>
      </c>
    </row>
    <row r="55" spans="1:7">
      <c r="A55" s="191"/>
      <c r="B55" s="195" t="s">
        <v>238</v>
      </c>
      <c r="C55" s="192"/>
      <c r="D55" s="193">
        <v>15960069</v>
      </c>
      <c r="E55" s="193">
        <v>17719441</v>
      </c>
      <c r="F55" s="193">
        <f>+D55-E55</f>
        <v>-1759372</v>
      </c>
      <c r="G55" s="205">
        <f t="shared" si="0"/>
        <v>-9.9290491161656849E-2</v>
      </c>
    </row>
    <row r="56" spans="1:7">
      <c r="A56" s="191"/>
      <c r="B56" s="195" t="s">
        <v>239</v>
      </c>
      <c r="C56" s="196"/>
      <c r="D56" s="193">
        <v>25826433</v>
      </c>
      <c r="E56" s="193">
        <v>20177072</v>
      </c>
      <c r="F56" s="193">
        <f>+D56-E56</f>
        <v>5649361</v>
      </c>
      <c r="G56" s="205">
        <f t="shared" si="0"/>
        <v>0.27998913816633059</v>
      </c>
    </row>
    <row r="57" spans="1:7">
      <c r="A57" s="191"/>
      <c r="B57" s="195" t="s">
        <v>240</v>
      </c>
      <c r="C57" s="192"/>
      <c r="D57" s="193">
        <v>38346407</v>
      </c>
      <c r="E57" s="193">
        <v>32692099</v>
      </c>
      <c r="F57" s="193">
        <f>+D57-E57</f>
        <v>5654308</v>
      </c>
      <c r="G57" s="205">
        <f t="shared" si="0"/>
        <v>0.17295640760172665</v>
      </c>
    </row>
    <row r="58" spans="1:7">
      <c r="A58" s="191"/>
      <c r="B58" s="195" t="s">
        <v>241</v>
      </c>
      <c r="C58" s="192"/>
      <c r="D58" s="193">
        <v>0</v>
      </c>
      <c r="E58" s="193">
        <v>0</v>
      </c>
      <c r="F58" s="193">
        <f>+D58-E58</f>
        <v>0</v>
      </c>
      <c r="G58" s="207"/>
    </row>
    <row r="59" spans="1:7">
      <c r="A59" s="184">
        <v>3</v>
      </c>
      <c r="B59" s="185" t="s">
        <v>242</v>
      </c>
      <c r="C59" s="208"/>
      <c r="D59" s="32">
        <v>112103819</v>
      </c>
      <c r="E59" s="32">
        <v>105258627</v>
      </c>
      <c r="F59" s="32">
        <f>+D59-E59</f>
        <v>6845192</v>
      </c>
      <c r="G59" s="207">
        <f t="shared" si="0"/>
        <v>6.50321232101954E-2</v>
      </c>
    </row>
    <row r="60" spans="1:7">
      <c r="A60" s="191"/>
      <c r="B60" s="195" t="s">
        <v>243</v>
      </c>
      <c r="C60" s="192"/>
      <c r="D60" s="193">
        <v>110965983</v>
      </c>
      <c r="E60" s="193">
        <v>103336198</v>
      </c>
      <c r="F60" s="193">
        <f>+D60-E60</f>
        <v>7629785</v>
      </c>
      <c r="G60" s="205">
        <f t="shared" si="0"/>
        <v>7.3834582147100092E-2</v>
      </c>
    </row>
    <row r="61" spans="1:7">
      <c r="A61" s="191"/>
      <c r="B61" s="195" t="s">
        <v>244</v>
      </c>
      <c r="C61" s="196"/>
      <c r="D61" s="193">
        <v>572629</v>
      </c>
      <c r="E61" s="193">
        <v>1304811</v>
      </c>
      <c r="F61" s="193">
        <f>+D61-E61</f>
        <v>-732182</v>
      </c>
      <c r="G61" s="205">
        <f t="shared" si="0"/>
        <v>-0.56114027242259612</v>
      </c>
    </row>
    <row r="62" spans="1:7">
      <c r="A62" s="191"/>
      <c r="B62" s="195" t="s">
        <v>245</v>
      </c>
      <c r="C62" s="192"/>
      <c r="D62" s="193">
        <v>565207</v>
      </c>
      <c r="E62" s="193">
        <v>617618</v>
      </c>
      <c r="F62" s="193">
        <f>+D62-E62</f>
        <v>-52411</v>
      </c>
      <c r="G62" s="205">
        <f t="shared" si="0"/>
        <v>-8.4859897218021493E-2</v>
      </c>
    </row>
    <row r="63" spans="1:7">
      <c r="A63" s="184">
        <v>4</v>
      </c>
      <c r="B63" s="209" t="s">
        <v>246</v>
      </c>
      <c r="C63" s="208"/>
      <c r="D63" s="32">
        <v>67776694</v>
      </c>
      <c r="E63" s="32">
        <v>71956820</v>
      </c>
      <c r="F63" s="32">
        <f>+D63-E63</f>
        <v>-4180126</v>
      </c>
      <c r="G63" s="207">
        <f t="shared" si="0"/>
        <v>-5.8092144705672095E-2</v>
      </c>
    </row>
    <row r="64" spans="1:7">
      <c r="A64" s="184">
        <v>5</v>
      </c>
      <c r="B64" s="185" t="s">
        <v>247</v>
      </c>
      <c r="C64" s="185"/>
      <c r="D64" s="32">
        <v>16072829</v>
      </c>
      <c r="E64" s="32">
        <v>14392007</v>
      </c>
      <c r="F64" s="32">
        <f>+D64-E64</f>
        <v>1680822</v>
      </c>
      <c r="G64" s="207">
        <f t="shared" si="0"/>
        <v>0.11678857576987003</v>
      </c>
    </row>
    <row r="65" spans="1:7">
      <c r="A65" s="184">
        <v>6</v>
      </c>
      <c r="B65" s="185" t="s">
        <v>248</v>
      </c>
      <c r="C65" s="208"/>
      <c r="D65" s="32">
        <v>474433215</v>
      </c>
      <c r="E65" s="32">
        <v>451975877</v>
      </c>
      <c r="F65" s="32">
        <f>+D65-E65</f>
        <v>22457338</v>
      </c>
      <c r="G65" s="207">
        <f t="shared" si="0"/>
        <v>4.9687027876489966E-2</v>
      </c>
    </row>
    <row r="66" spans="1:7">
      <c r="A66" s="184"/>
      <c r="B66" s="192" t="s">
        <v>249</v>
      </c>
      <c r="C66" s="198"/>
      <c r="D66" s="193">
        <v>146063090</v>
      </c>
      <c r="E66" s="193">
        <v>135548246</v>
      </c>
      <c r="F66" s="193">
        <f>+D66-E66</f>
        <v>10514844</v>
      </c>
      <c r="G66" s="205">
        <f t="shared" si="0"/>
        <v>7.7572704260592207E-2</v>
      </c>
    </row>
    <row r="67" spans="1:7">
      <c r="A67" s="184"/>
      <c r="B67" s="192" t="s">
        <v>250</v>
      </c>
      <c r="C67" s="198"/>
      <c r="D67" s="193">
        <v>16252106</v>
      </c>
      <c r="E67" s="193">
        <v>15699138</v>
      </c>
      <c r="F67" s="193">
        <f>+D67-E67</f>
        <v>552968</v>
      </c>
      <c r="G67" s="205">
        <f t="shared" si="0"/>
        <v>3.5222825609915652E-2</v>
      </c>
    </row>
    <row r="68" spans="1:7">
      <c r="A68" s="184"/>
      <c r="B68" s="192" t="s">
        <v>251</v>
      </c>
      <c r="C68" s="198"/>
      <c r="D68" s="193">
        <v>202953733</v>
      </c>
      <c r="E68" s="193">
        <v>198782360</v>
      </c>
      <c r="F68" s="193">
        <f>+D68-E68</f>
        <v>4171373</v>
      </c>
      <c r="G68" s="205">
        <f t="shared" si="0"/>
        <v>2.0984623585312098E-2</v>
      </c>
    </row>
    <row r="69" spans="1:7">
      <c r="A69" s="191"/>
      <c r="B69" s="192" t="s">
        <v>252</v>
      </c>
      <c r="C69" s="198"/>
      <c r="D69" s="193">
        <v>5077604</v>
      </c>
      <c r="E69" s="193">
        <v>4714544</v>
      </c>
      <c r="F69" s="193">
        <f>+D69-E69</f>
        <v>363060</v>
      </c>
      <c r="G69" s="205">
        <f t="shared" si="0"/>
        <v>7.7008508139917664E-2</v>
      </c>
    </row>
    <row r="70" spans="1:7">
      <c r="A70" s="191"/>
      <c r="B70" s="192" t="s">
        <v>253</v>
      </c>
      <c r="C70" s="198"/>
      <c r="D70" s="193">
        <v>104086682</v>
      </c>
      <c r="E70" s="193">
        <v>97231589</v>
      </c>
      <c r="F70" s="193">
        <f>+D70-E70</f>
        <v>6855093</v>
      </c>
      <c r="G70" s="205">
        <f t="shared" si="0"/>
        <v>7.0502735484452489E-2</v>
      </c>
    </row>
    <row r="71" spans="1:7">
      <c r="A71" s="184">
        <v>7</v>
      </c>
      <c r="B71" s="209" t="s">
        <v>254</v>
      </c>
      <c r="C71" s="185"/>
      <c r="D71" s="32">
        <v>2307309</v>
      </c>
      <c r="E71" s="32">
        <v>2071236</v>
      </c>
      <c r="F71" s="32">
        <f>+D71-E71</f>
        <v>236073</v>
      </c>
      <c r="G71" s="207">
        <f t="shared" si="0"/>
        <v>0.11397687178090764</v>
      </c>
    </row>
    <row r="72" spans="1:7">
      <c r="A72" s="184">
        <v>8</v>
      </c>
      <c r="B72" s="209" t="s">
        <v>255</v>
      </c>
      <c r="C72" s="185"/>
      <c r="D72" s="32">
        <v>34872631</v>
      </c>
      <c r="E72" s="32">
        <v>33663597</v>
      </c>
      <c r="F72" s="32">
        <f>+D72-E72</f>
        <v>1209034</v>
      </c>
      <c r="G72" s="207"/>
    </row>
    <row r="73" spans="1:7">
      <c r="A73" s="184"/>
      <c r="B73" s="192" t="s">
        <v>256</v>
      </c>
      <c r="C73" s="198"/>
      <c r="D73" s="193">
        <v>1127579</v>
      </c>
      <c r="E73" s="193">
        <v>1047478</v>
      </c>
      <c r="F73" s="193">
        <f>+D73-E73</f>
        <v>80101</v>
      </c>
      <c r="G73" s="207"/>
    </row>
    <row r="74" spans="1:7">
      <c r="A74" s="184"/>
      <c r="B74" s="192" t="s">
        <v>257</v>
      </c>
      <c r="C74" s="198"/>
      <c r="D74" s="193">
        <v>19036978</v>
      </c>
      <c r="E74" s="193">
        <v>18973809</v>
      </c>
      <c r="F74" s="193">
        <f>+D74-E74</f>
        <v>63169</v>
      </c>
      <c r="G74" s="207"/>
    </row>
    <row r="75" spans="1:7">
      <c r="A75" s="191"/>
      <c r="B75" s="192" t="s">
        <v>258</v>
      </c>
      <c r="C75" s="198"/>
      <c r="D75" s="193">
        <v>14708074</v>
      </c>
      <c r="E75" s="193">
        <v>13642310</v>
      </c>
      <c r="F75" s="193">
        <f>+D75-E75</f>
        <v>1065764</v>
      </c>
      <c r="G75" s="207"/>
    </row>
    <row r="76" spans="1:7">
      <c r="A76" s="184">
        <v>9</v>
      </c>
      <c r="B76" s="209" t="s">
        <v>259</v>
      </c>
      <c r="C76" s="185"/>
      <c r="D76" s="32">
        <v>569714</v>
      </c>
      <c r="E76" s="32">
        <v>181986</v>
      </c>
      <c r="F76" s="32">
        <f>+D76-E76</f>
        <v>387728</v>
      </c>
      <c r="G76" s="207">
        <f t="shared" ref="G76:G118" si="1">+F76/E76</f>
        <v>2.1305375138746938</v>
      </c>
    </row>
    <row r="77" spans="1:7">
      <c r="A77" s="184">
        <v>10</v>
      </c>
      <c r="B77" s="185" t="s">
        <v>260</v>
      </c>
      <c r="C77" s="208"/>
      <c r="D77" s="32">
        <v>210893</v>
      </c>
      <c r="E77" s="32">
        <v>89479</v>
      </c>
      <c r="F77" s="32">
        <f>+D77-E77</f>
        <v>121414</v>
      </c>
      <c r="G77" s="207"/>
    </row>
    <row r="78" spans="1:7">
      <c r="A78" s="184"/>
      <c r="B78" s="192" t="s">
        <v>261</v>
      </c>
      <c r="C78" s="198"/>
      <c r="D78" s="193">
        <v>245184</v>
      </c>
      <c r="E78" s="193">
        <v>80353</v>
      </c>
      <c r="F78" s="193">
        <f>+D78-E78</f>
        <v>164831</v>
      </c>
      <c r="G78" s="207"/>
    </row>
    <row r="79" spans="1:7">
      <c r="A79" s="184"/>
      <c r="B79" s="192" t="s">
        <v>262</v>
      </c>
      <c r="C79" s="198"/>
      <c r="D79" s="193">
        <v>-34291</v>
      </c>
      <c r="E79" s="193">
        <v>9126</v>
      </c>
      <c r="F79" s="193">
        <f>+D79-E79</f>
        <v>-43417</v>
      </c>
      <c r="G79" s="207"/>
    </row>
    <row r="80" spans="1:7">
      <c r="A80" s="184">
        <v>11</v>
      </c>
      <c r="B80" s="185" t="s">
        <v>263</v>
      </c>
      <c r="C80" s="208"/>
      <c r="D80" s="32">
        <v>54774795</v>
      </c>
      <c r="E80" s="32">
        <v>39613078</v>
      </c>
      <c r="F80" s="32">
        <f>+D80-E80</f>
        <v>15161717</v>
      </c>
      <c r="G80" s="207">
        <f t="shared" si="1"/>
        <v>0.38274523883248862</v>
      </c>
    </row>
    <row r="81" spans="1:7">
      <c r="A81" s="184"/>
      <c r="B81" s="192" t="s">
        <v>264</v>
      </c>
      <c r="C81" s="188"/>
      <c r="D81" s="193">
        <v>141043</v>
      </c>
      <c r="E81" s="193">
        <v>0</v>
      </c>
      <c r="F81" s="193">
        <f>+D81-E81</f>
        <v>141043</v>
      </c>
      <c r="G81" s="207"/>
    </row>
    <row r="82" spans="1:7">
      <c r="A82" s="184"/>
      <c r="B82" s="192" t="s">
        <v>265</v>
      </c>
      <c r="C82" s="188"/>
      <c r="D82" s="193">
        <v>260000</v>
      </c>
      <c r="E82" s="193">
        <v>260000</v>
      </c>
      <c r="F82" s="193">
        <f>+D82-E82</f>
        <v>0</v>
      </c>
      <c r="G82" s="207">
        <f t="shared" si="1"/>
        <v>0</v>
      </c>
    </row>
    <row r="83" spans="1:7">
      <c r="A83" s="184"/>
      <c r="B83" s="192" t="s">
        <v>266</v>
      </c>
      <c r="C83" s="188"/>
      <c r="D83" s="193">
        <v>36067516</v>
      </c>
      <c r="E83" s="193">
        <v>29469199</v>
      </c>
      <c r="F83" s="193">
        <f>+D83-E83</f>
        <v>6598317</v>
      </c>
      <c r="G83" s="207">
        <f t="shared" si="1"/>
        <v>0.22390554286867451</v>
      </c>
    </row>
    <row r="84" spans="1:7">
      <c r="A84" s="184"/>
      <c r="B84" s="192" t="s">
        <v>267</v>
      </c>
      <c r="C84" s="188"/>
      <c r="D84" s="193">
        <v>18306236</v>
      </c>
      <c r="E84" s="193">
        <v>9883879</v>
      </c>
      <c r="F84" s="193">
        <f>+D84-E84</f>
        <v>8422357</v>
      </c>
      <c r="G84" s="207">
        <f t="shared" si="1"/>
        <v>0.85213072721752259</v>
      </c>
    </row>
    <row r="85" spans="1:7">
      <c r="A85" s="199" t="s">
        <v>268</v>
      </c>
      <c r="B85" s="200"/>
      <c r="C85" s="200"/>
      <c r="D85" s="201">
        <v>1554431974</v>
      </c>
      <c r="E85" s="201">
        <v>1459984276</v>
      </c>
      <c r="F85" s="201">
        <f>+D85-E85</f>
        <v>94447698</v>
      </c>
      <c r="G85" s="202">
        <f t="shared" si="1"/>
        <v>6.4690900821729125E-2</v>
      </c>
    </row>
    <row r="86" spans="1:7" ht="13.5" thickBot="1">
      <c r="A86" s="211"/>
      <c r="B86" s="212"/>
      <c r="C86" s="213"/>
      <c r="D86" s="214"/>
      <c r="E86" s="214"/>
      <c r="F86" s="214">
        <f>+D86-E86</f>
        <v>0</v>
      </c>
      <c r="G86" s="215"/>
    </row>
    <row r="87" spans="1:7" ht="13.5" thickBot="1">
      <c r="A87" s="216" t="s">
        <v>269</v>
      </c>
      <c r="B87" s="217"/>
      <c r="C87" s="217"/>
      <c r="D87" s="218">
        <v>35326454</v>
      </c>
      <c r="E87" s="218">
        <v>26232447</v>
      </c>
      <c r="F87" s="218">
        <f>+D87-E87</f>
        <v>9094007</v>
      </c>
      <c r="G87" s="202">
        <f t="shared" si="1"/>
        <v>0.34667017529855298</v>
      </c>
    </row>
    <row r="88" spans="1:7">
      <c r="A88" s="219"/>
      <c r="B88" s="220"/>
      <c r="C88" s="221"/>
      <c r="D88" s="71"/>
      <c r="E88" s="71"/>
      <c r="F88" s="71">
        <f>+D88-E88</f>
        <v>0</v>
      </c>
      <c r="G88" s="205"/>
    </row>
    <row r="89" spans="1:7">
      <c r="A89" s="184" t="s">
        <v>60</v>
      </c>
      <c r="B89" s="185" t="s">
        <v>270</v>
      </c>
      <c r="C89" s="208"/>
      <c r="D89" s="32"/>
      <c r="E89" s="32"/>
      <c r="F89" s="32">
        <f>+D89-E89</f>
        <v>0</v>
      </c>
      <c r="G89" s="207"/>
    </row>
    <row r="90" spans="1:7">
      <c r="A90" s="222"/>
      <c r="B90" s="171" t="s">
        <v>16</v>
      </c>
      <c r="C90" s="223" t="s">
        <v>271</v>
      </c>
      <c r="D90" s="197">
        <v>15366</v>
      </c>
      <c r="E90" s="197">
        <v>11022</v>
      </c>
      <c r="F90" s="197">
        <f>+D90-E90</f>
        <v>4344</v>
      </c>
      <c r="G90" s="207">
        <f t="shared" si="1"/>
        <v>0.39412084921066959</v>
      </c>
    </row>
    <row r="91" spans="1:7">
      <c r="A91" s="222"/>
      <c r="B91" s="171" t="s">
        <v>7</v>
      </c>
      <c r="C91" s="223" t="s">
        <v>272</v>
      </c>
      <c r="D91" s="197">
        <v>392</v>
      </c>
      <c r="E91" s="197">
        <v>188</v>
      </c>
      <c r="F91" s="197">
        <f>+D91-E91</f>
        <v>204</v>
      </c>
      <c r="G91" s="207"/>
    </row>
    <row r="92" spans="1:7">
      <c r="A92" s="199" t="s">
        <v>273</v>
      </c>
      <c r="B92" s="200"/>
      <c r="C92" s="200" t="s">
        <v>274</v>
      </c>
      <c r="D92" s="201">
        <v>14974</v>
      </c>
      <c r="E92" s="201">
        <v>10834</v>
      </c>
      <c r="F92" s="201">
        <f>+D92-E92</f>
        <v>4140</v>
      </c>
      <c r="G92" s="202">
        <f t="shared" si="1"/>
        <v>0.38213033044120359</v>
      </c>
    </row>
    <row r="93" spans="1:7">
      <c r="A93" s="222"/>
      <c r="B93" s="224"/>
      <c r="C93" s="185"/>
      <c r="D93" s="32"/>
      <c r="E93" s="32"/>
      <c r="F93" s="32">
        <f>+D93-E93</f>
        <v>0</v>
      </c>
      <c r="G93" s="207"/>
    </row>
    <row r="94" spans="1:7">
      <c r="A94" s="184" t="s">
        <v>55</v>
      </c>
      <c r="B94" s="185" t="s">
        <v>275</v>
      </c>
      <c r="C94" s="185"/>
      <c r="D94" s="32"/>
      <c r="E94" s="32"/>
      <c r="F94" s="32">
        <f>+D94-E94</f>
        <v>0</v>
      </c>
      <c r="G94" s="207"/>
    </row>
    <row r="95" spans="1:7">
      <c r="A95" s="222"/>
      <c r="B95" s="171" t="s">
        <v>16</v>
      </c>
      <c r="C95" s="185" t="s">
        <v>276</v>
      </c>
      <c r="D95" s="197">
        <v>0</v>
      </c>
      <c r="E95" s="197">
        <v>0</v>
      </c>
      <c r="F95" s="197">
        <f>+D95-E95</f>
        <v>0</v>
      </c>
      <c r="G95" s="207"/>
    </row>
    <row r="96" spans="1:7">
      <c r="A96" s="222"/>
      <c r="B96" s="171" t="s">
        <v>7</v>
      </c>
      <c r="C96" s="185" t="s">
        <v>277</v>
      </c>
      <c r="D96" s="197">
        <v>0</v>
      </c>
      <c r="E96" s="197">
        <v>0</v>
      </c>
      <c r="F96" s="197">
        <f>+D96-E96</f>
        <v>0</v>
      </c>
      <c r="G96" s="207"/>
    </row>
    <row r="97" spans="1:7">
      <c r="A97" s="199" t="s">
        <v>278</v>
      </c>
      <c r="B97" s="200"/>
      <c r="C97" s="200" t="s">
        <v>274</v>
      </c>
      <c r="D97" s="201">
        <v>0</v>
      </c>
      <c r="E97" s="201">
        <v>0</v>
      </c>
      <c r="F97" s="201">
        <f>+D97-E97</f>
        <v>0</v>
      </c>
      <c r="G97" s="202"/>
    </row>
    <row r="98" spans="1:7">
      <c r="A98" s="222"/>
      <c r="B98" s="224"/>
      <c r="C98" s="185"/>
      <c r="D98" s="57"/>
      <c r="E98" s="57"/>
      <c r="F98" s="57">
        <f>+D98-E98</f>
        <v>0</v>
      </c>
      <c r="G98" s="25"/>
    </row>
    <row r="99" spans="1:7">
      <c r="A99" s="184" t="s">
        <v>18</v>
      </c>
      <c r="B99" s="185" t="s">
        <v>279</v>
      </c>
      <c r="C99" s="208"/>
      <c r="D99" s="57"/>
      <c r="E99" s="57"/>
      <c r="F99" s="57">
        <f>+D99-E99</f>
        <v>0</v>
      </c>
      <c r="G99" s="25"/>
    </row>
    <row r="100" spans="1:7">
      <c r="A100" s="184"/>
      <c r="B100" s="171">
        <v>1</v>
      </c>
      <c r="C100" s="223" t="s">
        <v>280</v>
      </c>
      <c r="D100" s="57">
        <v>10616103</v>
      </c>
      <c r="E100" s="57">
        <v>13321246</v>
      </c>
      <c r="F100" s="57">
        <f>+D100-E100</f>
        <v>-2705143</v>
      </c>
      <c r="G100" s="25">
        <f t="shared" si="1"/>
        <v>-0.20306981794345663</v>
      </c>
    </row>
    <row r="101" spans="1:7">
      <c r="A101" s="184"/>
      <c r="B101" s="171"/>
      <c r="C101" s="192" t="s">
        <v>281</v>
      </c>
      <c r="D101" s="193">
        <v>0</v>
      </c>
      <c r="E101" s="193">
        <v>0</v>
      </c>
      <c r="F101" s="193">
        <f>+D101-E101</f>
        <v>0</v>
      </c>
      <c r="G101" s="225"/>
    </row>
    <row r="102" spans="1:7">
      <c r="A102" s="184"/>
      <c r="B102" s="171"/>
      <c r="C102" s="192" t="s">
        <v>282</v>
      </c>
      <c r="D102" s="193">
        <v>10616103</v>
      </c>
      <c r="E102" s="193">
        <v>13321246</v>
      </c>
      <c r="F102" s="193">
        <f>+D102-E102</f>
        <v>-2705143</v>
      </c>
      <c r="G102" s="225">
        <f t="shared" si="1"/>
        <v>-0.20306981794345663</v>
      </c>
    </row>
    <row r="103" spans="1:7">
      <c r="A103" s="184"/>
      <c r="B103" s="171">
        <v>2</v>
      </c>
      <c r="C103" s="185" t="s">
        <v>283</v>
      </c>
      <c r="D103" s="57">
        <v>10931353</v>
      </c>
      <c r="E103" s="57">
        <v>6274444</v>
      </c>
      <c r="F103" s="57">
        <f>+D103-E103</f>
        <v>4656909</v>
      </c>
      <c r="G103" s="25">
        <f t="shared" si="1"/>
        <v>0.74220265572535193</v>
      </c>
    </row>
    <row r="104" spans="1:7">
      <c r="A104" s="184"/>
      <c r="B104" s="171"/>
      <c r="C104" s="192" t="s">
        <v>284</v>
      </c>
      <c r="D104" s="193">
        <v>32245</v>
      </c>
      <c r="E104" s="193">
        <v>5716</v>
      </c>
      <c r="F104" s="193">
        <f>+D104-E104</f>
        <v>26529</v>
      </c>
      <c r="G104" s="226"/>
    </row>
    <row r="105" spans="1:7">
      <c r="A105" s="184"/>
      <c r="B105" s="171"/>
      <c r="C105" s="192" t="s">
        <v>285</v>
      </c>
      <c r="D105" s="193">
        <v>10899108</v>
      </c>
      <c r="E105" s="193">
        <v>6268728</v>
      </c>
      <c r="F105" s="193">
        <f>+D105-E105</f>
        <v>4630380</v>
      </c>
      <c r="G105" s="226">
        <f t="shared" si="1"/>
        <v>0.73864745766605278</v>
      </c>
    </row>
    <row r="106" spans="1:7">
      <c r="A106" s="199" t="s">
        <v>286</v>
      </c>
      <c r="B106" s="200"/>
      <c r="C106" s="200" t="s">
        <v>287</v>
      </c>
      <c r="D106" s="227">
        <v>-315250</v>
      </c>
      <c r="E106" s="227">
        <v>7046802</v>
      </c>
      <c r="F106" s="227">
        <f>+D106-E106</f>
        <v>-7362052</v>
      </c>
      <c r="G106" s="36">
        <f t="shared" si="1"/>
        <v>-1.044736605342395</v>
      </c>
    </row>
    <row r="107" spans="1:7" ht="13.5" thickBot="1">
      <c r="A107" s="228"/>
      <c r="B107" s="229"/>
      <c r="C107" s="230"/>
      <c r="D107" s="231"/>
      <c r="E107" s="231"/>
      <c r="F107" s="231">
        <f>+D107-E107</f>
        <v>0</v>
      </c>
      <c r="G107" s="232"/>
    </row>
    <row r="108" spans="1:7" ht="13.5" thickBot="1">
      <c r="A108" s="216" t="s">
        <v>288</v>
      </c>
      <c r="B108" s="217"/>
      <c r="C108" s="217"/>
      <c r="D108" s="233">
        <v>35026178</v>
      </c>
      <c r="E108" s="233">
        <v>33290083</v>
      </c>
      <c r="F108" s="233">
        <f>+D108-E108</f>
        <v>1736095</v>
      </c>
      <c r="G108" s="28">
        <f t="shared" si="1"/>
        <v>5.2150515815776129E-2</v>
      </c>
    </row>
    <row r="109" spans="1:7">
      <c r="A109" s="191"/>
      <c r="B109" s="204"/>
      <c r="C109" s="234"/>
      <c r="D109" s="235"/>
      <c r="E109" s="235"/>
      <c r="F109" s="235">
        <f>+D109-E109</f>
        <v>0</v>
      </c>
      <c r="G109" s="226"/>
    </row>
    <row r="110" spans="1:7">
      <c r="A110" s="184" t="s">
        <v>289</v>
      </c>
      <c r="B110" s="185" t="s">
        <v>290</v>
      </c>
      <c r="C110" s="208"/>
      <c r="D110" s="57"/>
      <c r="E110" s="57"/>
      <c r="F110" s="57">
        <f>+D110-E110</f>
        <v>0</v>
      </c>
      <c r="G110" s="25"/>
    </row>
    <row r="111" spans="1:7">
      <c r="A111" s="184"/>
      <c r="B111" s="171" t="s">
        <v>16</v>
      </c>
      <c r="C111" s="223" t="s">
        <v>291</v>
      </c>
      <c r="D111" s="57">
        <v>34258280</v>
      </c>
      <c r="E111" s="57">
        <v>32402170</v>
      </c>
      <c r="F111" s="57">
        <f>+D111-E111</f>
        <v>1856110</v>
      </c>
      <c r="G111" s="25">
        <f t="shared" si="1"/>
        <v>5.7283509098310391E-2</v>
      </c>
    </row>
    <row r="112" spans="1:7">
      <c r="A112" s="191"/>
      <c r="B112" s="195"/>
      <c r="C112" s="192" t="s">
        <v>292</v>
      </c>
      <c r="D112" s="193">
        <v>32628448</v>
      </c>
      <c r="E112" s="193">
        <v>30703653</v>
      </c>
      <c r="F112" s="193">
        <f>+D112-E112</f>
        <v>1924795</v>
      </c>
      <c r="G112" s="225">
        <f t="shared" si="1"/>
        <v>6.2689446105973129E-2</v>
      </c>
    </row>
    <row r="113" spans="1:8">
      <c r="A113" s="191"/>
      <c r="B113" s="195"/>
      <c r="C113" s="192" t="s">
        <v>293</v>
      </c>
      <c r="D113" s="193">
        <v>560455</v>
      </c>
      <c r="E113" s="193">
        <v>602657</v>
      </c>
      <c r="F113" s="193">
        <f>+D113-E113</f>
        <v>-42202</v>
      </c>
      <c r="G113" s="225">
        <f t="shared" si="1"/>
        <v>-7.002656569159571E-2</v>
      </c>
    </row>
    <row r="114" spans="1:8">
      <c r="A114" s="191"/>
      <c r="B114" s="195"/>
      <c r="C114" s="192" t="s">
        <v>294</v>
      </c>
      <c r="D114" s="193">
        <v>1069377</v>
      </c>
      <c r="E114" s="193">
        <v>1095860</v>
      </c>
      <c r="F114" s="193">
        <f>+D114-E114</f>
        <v>-26483</v>
      </c>
      <c r="G114" s="225">
        <f t="shared" si="1"/>
        <v>-2.4166408117825271E-2</v>
      </c>
    </row>
    <row r="115" spans="1:8">
      <c r="A115" s="191"/>
      <c r="B115" s="195"/>
      <c r="C115" s="192" t="s">
        <v>295</v>
      </c>
      <c r="D115" s="193">
        <v>0</v>
      </c>
      <c r="E115" s="193">
        <v>0</v>
      </c>
      <c r="F115" s="193">
        <f>+D115-E115</f>
        <v>0</v>
      </c>
      <c r="G115" s="225"/>
    </row>
    <row r="116" spans="1:8">
      <c r="A116" s="184"/>
      <c r="B116" s="171" t="s">
        <v>7</v>
      </c>
      <c r="C116" s="185" t="s">
        <v>296</v>
      </c>
      <c r="D116" s="32">
        <v>715957</v>
      </c>
      <c r="E116" s="32">
        <v>740010</v>
      </c>
      <c r="F116" s="32">
        <f>+D116-E116</f>
        <v>-24053</v>
      </c>
      <c r="G116" s="25">
        <f t="shared" si="1"/>
        <v>-3.2503614816015998E-2</v>
      </c>
    </row>
    <row r="117" spans="1:8">
      <c r="A117" s="184"/>
      <c r="B117" s="171" t="s">
        <v>5</v>
      </c>
      <c r="C117" s="236" t="s">
        <v>297</v>
      </c>
      <c r="D117" s="32">
        <v>0</v>
      </c>
      <c r="E117" s="32">
        <v>0</v>
      </c>
      <c r="F117" s="32">
        <f>+D117-E117</f>
        <v>0</v>
      </c>
      <c r="G117" s="237"/>
    </row>
    <row r="118" spans="1:8">
      <c r="A118" s="199" t="s">
        <v>298</v>
      </c>
      <c r="B118" s="200"/>
      <c r="C118" s="200"/>
      <c r="D118" s="227">
        <v>34974237</v>
      </c>
      <c r="E118" s="227">
        <v>33142180</v>
      </c>
      <c r="F118" s="227">
        <f>+D118-E118</f>
        <v>1832057</v>
      </c>
      <c r="G118" s="36">
        <f t="shared" si="1"/>
        <v>5.5278711297808411E-2</v>
      </c>
    </row>
    <row r="119" spans="1:8">
      <c r="A119" s="191"/>
      <c r="B119" s="204"/>
      <c r="C119" s="188"/>
      <c r="D119" s="238"/>
      <c r="E119" s="238"/>
      <c r="F119" s="238">
        <f>+D119-E119</f>
        <v>0</v>
      </c>
      <c r="G119" s="226"/>
    </row>
    <row r="120" spans="1:8" ht="13.5" thickBot="1">
      <c r="A120" s="239" t="s">
        <v>299</v>
      </c>
      <c r="B120" s="240"/>
      <c r="C120" s="241"/>
      <c r="D120" s="242">
        <v>51941</v>
      </c>
      <c r="E120" s="242">
        <v>147903</v>
      </c>
      <c r="F120" s="242">
        <f>+D120-E120</f>
        <v>-95962</v>
      </c>
      <c r="G120" s="243"/>
    </row>
    <row r="121" spans="1:8" ht="15">
      <c r="G121" s="203"/>
      <c r="H121" s="244"/>
    </row>
    <row r="122" spans="1:8">
      <c r="A122" s="293" t="s">
        <v>300</v>
      </c>
      <c r="B122" s="293"/>
      <c r="C122" s="293"/>
      <c r="D122" s="245"/>
      <c r="E122" s="245"/>
      <c r="F122" s="245"/>
      <c r="G122" s="245"/>
      <c r="H122" s="246"/>
    </row>
    <row r="123" spans="1:8" ht="15">
      <c r="G123" s="203"/>
      <c r="H123" s="244"/>
    </row>
    <row r="124" spans="1:8" ht="15">
      <c r="E124" s="210"/>
      <c r="G124" s="203"/>
      <c r="H124" s="244"/>
    </row>
    <row r="125" spans="1:8" ht="15">
      <c r="C125" s="247"/>
      <c r="D125" s="245"/>
      <c r="E125" s="245"/>
      <c r="F125" s="245"/>
      <c r="G125" s="203"/>
      <c r="H125" s="248"/>
    </row>
    <row r="126" spans="1:8" ht="15">
      <c r="G126" s="203"/>
      <c r="H126" s="244"/>
    </row>
    <row r="127" spans="1:8" ht="15">
      <c r="G127" s="203"/>
      <c r="H127" s="244"/>
    </row>
    <row r="128" spans="1:8">
      <c r="H128" s="244"/>
    </row>
    <row r="129" spans="8:8">
      <c r="H129" s="244"/>
    </row>
  </sheetData>
  <mergeCells count="5">
    <mergeCell ref="F4:G4"/>
    <mergeCell ref="A122:C122"/>
    <mergeCell ref="A4:C4"/>
    <mergeCell ref="D4:D5"/>
    <mergeCell ref="E4:E5"/>
  </mergeCells>
  <pageMargins left="0.70866141732283472" right="0.70866141732283472" top="0.35433070866141736" bottom="0.35433070866141736" header="0.31496062992125984" footer="0.31496062992125984"/>
  <pageSetup paperSize="9" scale="63" fitToHeight="0" orientation="portrait" r:id="rId1"/>
  <rowBreaks count="1" manualBreakCount="1">
    <brk id="9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Schema SP CONSOLIDATO</vt:lpstr>
      <vt:lpstr>Schema CE CONSOLIDATO</vt:lpstr>
      <vt:lpstr>'Schema CE CONSOLIDATO'!Area_stampa</vt:lpstr>
      <vt:lpstr>'Schema SP CONSOLIDATO'!Area_stampa</vt:lpstr>
      <vt:lpstr>'Schema CE CONSOLIDATO'!Titoli_stampa</vt:lpstr>
      <vt:lpstr>'Schema SP CONSOLIDATO'!Titoli_stampa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Virili</dc:creator>
  <cp:lastModifiedBy>Administrator</cp:lastModifiedBy>
  <cp:lastPrinted>2025-07-10T08:55:19Z</cp:lastPrinted>
  <dcterms:created xsi:type="dcterms:W3CDTF">2015-06-05T18:19:34Z</dcterms:created>
  <dcterms:modified xsi:type="dcterms:W3CDTF">2025-07-10T08:55:28Z</dcterms:modified>
</cp:coreProperties>
</file>