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700"/>
  </bookViews>
  <sheets>
    <sheet name="Bilancio previsione 2020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17" i="1" l="1"/>
  <c r="E116" i="1"/>
  <c r="E115" i="1"/>
  <c r="E114" i="1"/>
  <c r="E113" i="1"/>
  <c r="E112" i="1"/>
  <c r="E105" i="1"/>
  <c r="E104" i="1"/>
  <c r="E103" i="1" s="1"/>
  <c r="E102" i="1"/>
  <c r="E101" i="1"/>
  <c r="E100" i="1" s="1"/>
  <c r="E96" i="1"/>
  <c r="E95" i="1"/>
  <c r="E97" i="1" s="1"/>
  <c r="E91" i="1"/>
  <c r="E90" i="1"/>
  <c r="E92" i="1" s="1"/>
  <c r="E84" i="1"/>
  <c r="E83" i="1"/>
  <c r="E82" i="1"/>
  <c r="E81" i="1"/>
  <c r="E80" i="1" s="1"/>
  <c r="E79" i="1"/>
  <c r="E78" i="1"/>
  <c r="E76" i="1"/>
  <c r="E75" i="1"/>
  <c r="E74" i="1"/>
  <c r="E73" i="1"/>
  <c r="E71" i="1"/>
  <c r="E70" i="1"/>
  <c r="E69" i="1"/>
  <c r="E68" i="1"/>
  <c r="E67" i="1"/>
  <c r="E66" i="1"/>
  <c r="E65" i="1" s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0" i="1"/>
  <c r="E39" i="1"/>
  <c r="E34" i="1"/>
  <c r="E33" i="1"/>
  <c r="E32" i="1"/>
  <c r="E31" i="1"/>
  <c r="E30" i="1"/>
  <c r="E29" i="1"/>
  <c r="E28" i="1"/>
  <c r="E27" i="1"/>
  <c r="E26" i="1" s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0" i="1"/>
  <c r="E72" i="1" l="1"/>
  <c r="E106" i="1"/>
  <c r="E18" i="1"/>
  <c r="E9" i="1" s="1"/>
  <c r="E35" i="1" s="1"/>
  <c r="E41" i="1"/>
  <c r="E11" i="1"/>
  <c r="E38" i="1"/>
  <c r="E59" i="1"/>
  <c r="E77" i="1"/>
  <c r="E111" i="1"/>
  <c r="E118" i="1" s="1"/>
  <c r="E85" i="1" l="1"/>
  <c r="E87" i="1" s="1"/>
  <c r="E108" i="1" s="1"/>
  <c r="E120" i="1" s="1"/>
</calcChain>
</file>

<file path=xl/sharedStrings.xml><?xml version="1.0" encoding="utf-8"?>
<sst xmlns="http://schemas.openxmlformats.org/spreadsheetml/2006/main" count="130" uniqueCount="124">
  <si>
    <t>Importi: Euro</t>
  </si>
  <si>
    <t>SCHEMA DI BILANCIO
Decreto interministeriale 20 marzo 2013</t>
  </si>
  <si>
    <t>Esercizio 
2020</t>
  </si>
  <si>
    <t>Esercizio 
2019</t>
  </si>
  <si>
    <t>VARIAZIONE 2020/2019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</si>
  <si>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</si>
  <si>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</si>
  <si>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</si>
  <si>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</si>
  <si>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</si>
  <si>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</si>
  <si>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</si>
  <si>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</si>
  <si>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</si>
  <si>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</si>
  <si>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</si>
  <si>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</si>
  <si>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</si>
  <si>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</si>
  <si>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</si>
  <si>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</si>
  <si>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</si>
  <si>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</si>
  <si>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</si>
  <si>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</si>
  <si>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</si>
  <si>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</si>
  <si>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</si>
  <si>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</si>
  <si>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</si>
  <si>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</si>
  <si>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</si>
  <si>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</si>
  <si>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</si>
  <si>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</si>
  <si>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</si>
  <si>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</si>
  <si>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</si>
  <si>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</si>
  <si>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</si>
  <si>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</si>
  <si>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</si>
  <si>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</si>
  <si>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</si>
  <si>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</si>
  <si>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</si>
  <si>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</si>
  <si>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</si>
  <si>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</si>
  <si>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</si>
  <si>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</si>
  <si>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</si>
  <si>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</si>
  <si>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</si>
  <si>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</si>
  <si>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</si>
  <si>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</si>
  <si>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</si>
  <si>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</si>
  <si>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</si>
  <si>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</si>
  <si>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</si>
  <si>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</si>
  <si>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</si>
  <si>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</si>
  <si>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</si>
  <si>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</si>
  <si>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</si>
  <si>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</si>
  <si>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</si>
  <si>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</si>
  <si>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</si>
  <si>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</si>
  <si>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</si>
  <si>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</si>
  <si>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</si>
  <si>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</si>
  <si>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</si>
  <si>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</si>
  <si>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</si>
  <si>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</si>
  <si>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</si>
  <si>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</si>
  <si>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</si>
  <si>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</si>
  <si>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</si>
  <si>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</si>
  <si>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</si>
  <si>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</si>
  <si>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</si>
  <si>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</si>
  <si>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</si>
  <si>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</si>
  <si>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</si>
  <si>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</si>
  <si>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</si>
  <si>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</si>
  <si>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</si>
  <si>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</si>
  <si>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</si>
  <si>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</si>
  <si>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</si>
  <si>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</si>
  <si>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</si>
  <si>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</si>
  <si>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</si>
  <si>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</si>
  <si>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</si>
  <si>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</si>
  <si>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</si>
  <si>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</si>
  <si>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</si>
  <si>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</si>
  <si>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</si>
  <si>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</si>
  <si>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</si>
  <si>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</si>
  <si>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</si>
  <si>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</si>
  <si>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</si>
  <si>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</si>
  <si>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</si>
  <si>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</si>
  <si>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Conto  Economico Consolidato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</si>
</sst>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#,##0;\(#,##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i/>
      <sz val="8"/>
      <name val="DecimaWE Rg"/>
    </font>
    <font>
      <b/>
      <u/>
      <sz val="8"/>
      <name val="DecimaWE Rg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3" fillId="0" borderId="0" xfId="1" applyFont="1" applyAlignment="1">
      <alignment vertical="center"/>
    </xf>
    <xf numFmtId="165" fontId="3" fillId="0" borderId="0" xfId="1" applyFont="1" applyFill="1" applyAlignment="1">
      <alignment vertical="center"/>
    </xf>
    <xf numFmtId="165" fontId="4" fillId="0" borderId="0" xfId="1" applyFont="1" applyFill="1" applyAlignment="1">
      <alignment vertical="center"/>
    </xf>
    <xf numFmtId="10" fontId="4" fillId="0" borderId="0" xfId="2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5" fontId="5" fillId="0" borderId="3" xfId="1" applyFont="1" applyFill="1" applyBorder="1" applyAlignment="1" applyProtection="1">
      <alignment vertical="center"/>
    </xf>
    <xf numFmtId="165" fontId="5" fillId="0" borderId="2" xfId="1" applyFont="1" applyFill="1" applyBorder="1" applyAlignment="1" applyProtection="1">
      <alignment vertical="center"/>
    </xf>
    <xf numFmtId="166" fontId="6" fillId="0" borderId="0" xfId="2" quotePrefix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165" fontId="6" fillId="0" borderId="0" xfId="1" applyFont="1" applyFill="1" applyBorder="1" applyAlignment="1" applyProtection="1">
      <alignment horizontal="left" vertical="center"/>
    </xf>
    <xf numFmtId="165" fontId="6" fillId="0" borderId="0" xfId="1" applyFont="1" applyFill="1" applyBorder="1" applyAlignment="1" applyProtection="1">
      <alignment horizontal="right" vertical="center"/>
    </xf>
    <xf numFmtId="10" fontId="6" fillId="0" borderId="0" xfId="2" applyNumberFormat="1" applyFont="1" applyFill="1" applyBorder="1" applyAlignment="1" applyProtection="1">
      <alignment horizontal="right" vertical="center"/>
    </xf>
    <xf numFmtId="166" fontId="6" fillId="0" borderId="0" xfId="2" quotePrefix="1" applyNumberFormat="1" applyFont="1" applyFill="1" applyBorder="1" applyAlignment="1" applyProtection="1">
      <alignment horizontal="center" vertical="center" wrapText="1"/>
    </xf>
    <xf numFmtId="165" fontId="6" fillId="0" borderId="4" xfId="1" quotePrefix="1" applyFont="1" applyFill="1" applyBorder="1" applyAlignment="1" applyProtection="1">
      <alignment horizontal="center" vertical="center" wrapText="1"/>
    </xf>
    <xf numFmtId="10" fontId="6" fillId="0" borderId="9" xfId="2" quotePrefix="1" applyNumberFormat="1" applyFont="1" applyFill="1" applyBorder="1" applyAlignment="1" applyProtection="1">
      <alignment horizontal="center" vertical="center" wrapText="1"/>
    </xf>
    <xf numFmtId="10" fontId="6" fillId="0" borderId="0" xfId="2" quotePrefix="1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vertical="center"/>
    </xf>
    <xf numFmtId="165" fontId="6" fillId="0" borderId="12" xfId="1" applyFont="1" applyBorder="1" applyAlignment="1">
      <alignment vertical="center"/>
    </xf>
    <xf numFmtId="165" fontId="6" fillId="0" borderId="12" xfId="1" applyFont="1" applyFill="1" applyBorder="1" applyAlignment="1">
      <alignment vertical="center"/>
    </xf>
    <xf numFmtId="165" fontId="6" fillId="0" borderId="13" xfId="1" applyFont="1" applyFill="1" applyBorder="1" applyAlignment="1" applyProtection="1">
      <alignment horizontal="right" vertical="center" wrapText="1"/>
    </xf>
    <xf numFmtId="10" fontId="6" fillId="0" borderId="14" xfId="2" applyNumberFormat="1" applyFont="1" applyFill="1" applyBorder="1" applyAlignment="1" applyProtection="1">
      <alignment horizontal="right" vertical="center" wrapText="1"/>
    </xf>
    <xf numFmtId="10" fontId="6" fillId="0" borderId="0" xfId="2" applyNumberFormat="1" applyFont="1" applyFill="1" applyBorder="1" applyAlignment="1" applyProtection="1">
      <alignment horizontal="right"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</xf>
    <xf numFmtId="165" fontId="7" fillId="0" borderId="16" xfId="1" applyFont="1" applyBorder="1" applyAlignment="1" applyProtection="1">
      <alignment horizontal="left" vertical="center"/>
    </xf>
    <xf numFmtId="165" fontId="7" fillId="0" borderId="16" xfId="1" applyFont="1" applyFill="1" applyBorder="1" applyAlignment="1" applyProtection="1">
      <alignment horizontal="left" vertical="center"/>
    </xf>
    <xf numFmtId="165" fontId="6" fillId="0" borderId="17" xfId="1" applyFont="1" applyFill="1" applyBorder="1" applyAlignment="1" applyProtection="1">
      <alignment horizontal="right" vertical="center"/>
    </xf>
    <xf numFmtId="10" fontId="6" fillId="0" borderId="18" xfId="2" applyNumberFormat="1" applyFont="1" applyFill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left" vertical="center"/>
    </xf>
    <xf numFmtId="165" fontId="6" fillId="0" borderId="16" xfId="1" applyFont="1" applyBorder="1" applyAlignment="1" applyProtection="1">
      <alignment horizontal="left" vertical="center"/>
    </xf>
    <xf numFmtId="165" fontId="6" fillId="0" borderId="16" xfId="1" applyFont="1" applyFill="1" applyBorder="1" applyAlignment="1" applyProtection="1">
      <alignment horizontal="left" vertical="center"/>
    </xf>
    <xf numFmtId="165" fontId="7" fillId="0" borderId="16" xfId="1" applyFont="1" applyFill="1" applyBorder="1" applyAlignment="1">
      <alignment vertical="center"/>
    </xf>
    <xf numFmtId="10" fontId="7" fillId="0" borderId="19" xfId="3" applyNumberFormat="1" applyFont="1" applyFill="1" applyBorder="1" applyAlignment="1">
      <alignment vertical="center"/>
    </xf>
    <xf numFmtId="10" fontId="7" fillId="0" borderId="0" xfId="3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left" vertical="center"/>
    </xf>
    <xf numFmtId="165" fontId="9" fillId="0" borderId="16" xfId="1" applyFont="1" applyBorder="1" applyAlignment="1" applyProtection="1">
      <alignment horizontal="right" vertical="center"/>
    </xf>
    <xf numFmtId="165" fontId="9" fillId="0" borderId="16" xfId="1" applyFont="1" applyFill="1" applyBorder="1" applyAlignment="1" applyProtection="1">
      <alignment horizontal="right" vertical="center"/>
    </xf>
    <xf numFmtId="10" fontId="9" fillId="0" borderId="19" xfId="3" applyNumberFormat="1" applyFont="1" applyFill="1" applyBorder="1" applyAlignment="1" applyProtection="1">
      <alignment horizontal="right" vertical="center"/>
    </xf>
    <xf numFmtId="10" fontId="9" fillId="0" borderId="0" xfId="3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 wrapText="1"/>
    </xf>
    <xf numFmtId="165" fontId="6" fillId="0" borderId="16" xfId="1" applyFont="1" applyFill="1" applyBorder="1" applyAlignment="1" applyProtection="1">
      <alignment horizontal="right" vertical="center"/>
    </xf>
    <xf numFmtId="10" fontId="6" fillId="0" borderId="19" xfId="3" applyNumberFormat="1" applyFont="1" applyFill="1" applyBorder="1" applyAlignment="1" applyProtection="1">
      <alignment horizontal="right" vertical="center"/>
    </xf>
    <xf numFmtId="10" fontId="6" fillId="0" borderId="0" xfId="3" applyNumberFormat="1" applyFont="1" applyFill="1" applyBorder="1" applyAlignment="1" applyProtection="1">
      <alignment horizontal="right" vertical="center"/>
    </xf>
    <xf numFmtId="165" fontId="10" fillId="0" borderId="16" xfId="1" applyFont="1" applyBorder="1" applyAlignment="1" applyProtection="1">
      <alignment horizontal="right" vertical="center"/>
    </xf>
    <xf numFmtId="10" fontId="7" fillId="0" borderId="0" xfId="3" applyNumberFormat="1" applyFont="1" applyFill="1" applyBorder="1" applyAlignment="1" applyProtection="1">
      <alignment horizontal="right" vertical="center"/>
    </xf>
    <xf numFmtId="0" fontId="4" fillId="0" borderId="16" xfId="0" applyFont="1" applyBorder="1" applyAlignment="1">
      <alignment vertical="center"/>
    </xf>
    <xf numFmtId="165" fontId="7" fillId="0" borderId="16" xfId="1" applyFont="1" applyFill="1" applyBorder="1" applyAlignment="1" applyProtection="1">
      <alignment horizontal="right" vertical="center"/>
    </xf>
    <xf numFmtId="10" fontId="7" fillId="0" borderId="19" xfId="3" applyNumberFormat="1" applyFont="1" applyFill="1" applyBorder="1" applyAlignment="1" applyProtection="1">
      <alignment horizontal="right" vertical="center"/>
    </xf>
    <xf numFmtId="165" fontId="7" fillId="2" borderId="3" xfId="1" applyFont="1" applyFill="1" applyBorder="1" applyAlignment="1" applyProtection="1">
      <alignment horizontal="right" vertical="center"/>
    </xf>
    <xf numFmtId="165" fontId="7" fillId="3" borderId="3" xfId="1" applyFont="1" applyFill="1" applyBorder="1" applyAlignment="1" applyProtection="1">
      <alignment horizontal="right" vertical="center"/>
    </xf>
    <xf numFmtId="10" fontId="7" fillId="3" borderId="20" xfId="3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center" vertical="center"/>
    </xf>
    <xf numFmtId="165" fontId="6" fillId="0" borderId="16" xfId="1" applyFont="1" applyBorder="1" applyAlignment="1" applyProtection="1">
      <alignment horizontal="right" vertical="center"/>
    </xf>
    <xf numFmtId="0" fontId="7" fillId="0" borderId="16" xfId="0" quotePrefix="1" applyFont="1" applyBorder="1" applyAlignment="1" applyProtection="1">
      <alignment horizontal="left" vertical="center"/>
    </xf>
    <xf numFmtId="165" fontId="7" fillId="0" borderId="16" xfId="1" applyFont="1" applyBorder="1" applyAlignment="1" applyProtection="1">
      <alignment horizontal="right" vertical="center"/>
    </xf>
    <xf numFmtId="0" fontId="3" fillId="0" borderId="16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165" fontId="9" fillId="0" borderId="23" xfId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165" fontId="7" fillId="0" borderId="23" xfId="1" applyFont="1" applyBorder="1" applyAlignment="1" applyProtection="1">
      <alignment horizontal="right" vertical="center"/>
    </xf>
    <xf numFmtId="165" fontId="7" fillId="0" borderId="23" xfId="1" applyFont="1" applyFill="1" applyBorder="1" applyAlignment="1" applyProtection="1">
      <alignment horizontal="right" vertical="center"/>
    </xf>
    <xf numFmtId="10" fontId="7" fillId="0" borderId="24" xfId="3" applyNumberFormat="1" applyFont="1" applyFill="1" applyBorder="1" applyAlignment="1" applyProtection="1">
      <alignment horizontal="right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left" vertical="center"/>
    </xf>
    <xf numFmtId="165" fontId="7" fillId="0" borderId="26" xfId="1" applyFont="1" applyBorder="1" applyAlignment="1" applyProtection="1">
      <alignment horizontal="right" vertical="center"/>
    </xf>
    <xf numFmtId="165" fontId="7" fillId="0" borderId="26" xfId="1" applyFont="1" applyFill="1" applyBorder="1" applyAlignment="1" applyProtection="1">
      <alignment horizontal="right" vertical="center"/>
    </xf>
    <xf numFmtId="10" fontId="7" fillId="0" borderId="27" xfId="3" applyNumberFormat="1" applyFont="1" applyFill="1" applyBorder="1" applyAlignment="1" applyProtection="1">
      <alignment horizontal="right" vertical="center"/>
    </xf>
    <xf numFmtId="165" fontId="7" fillId="2" borderId="30" xfId="1" applyFont="1" applyFill="1" applyBorder="1" applyAlignment="1" applyProtection="1">
      <alignment horizontal="right" vertical="center"/>
    </xf>
    <xf numFmtId="165" fontId="7" fillId="3" borderId="30" xfId="1" applyFont="1" applyFill="1" applyBorder="1" applyAlignment="1" applyProtection="1">
      <alignment horizontal="right" vertical="center"/>
    </xf>
    <xf numFmtId="10" fontId="7" fillId="3" borderId="31" xfId="3" applyNumberFormat="1" applyFont="1" applyFill="1" applyBorder="1" applyAlignment="1" applyProtection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7" fillId="0" borderId="17" xfId="1" applyFont="1" applyBorder="1" applyAlignment="1" applyProtection="1">
      <alignment horizontal="right" vertical="center"/>
    </xf>
    <xf numFmtId="165" fontId="7" fillId="0" borderId="17" xfId="1" applyFont="1" applyFill="1" applyBorder="1" applyAlignment="1" applyProtection="1">
      <alignment horizontal="right" vertical="center"/>
    </xf>
    <xf numFmtId="10" fontId="7" fillId="0" borderId="18" xfId="3" applyNumberFormat="1" applyFont="1" applyFill="1" applyBorder="1" applyAlignment="1" applyProtection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0" fontId="6" fillId="0" borderId="18" xfId="3" applyNumberFormat="1" applyFont="1" applyFill="1" applyBorder="1" applyAlignment="1" applyProtection="1">
      <alignment horizontal="right" vertical="center"/>
    </xf>
    <xf numFmtId="165" fontId="6" fillId="0" borderId="17" xfId="1" applyFont="1" applyFill="1" applyBorder="1" applyAlignment="1">
      <alignment horizontal="right" vertical="center"/>
    </xf>
    <xf numFmtId="10" fontId="6" fillId="0" borderId="18" xfId="3" applyNumberFormat="1" applyFont="1" applyFill="1" applyBorder="1" applyAlignment="1">
      <alignment horizontal="right" vertical="center"/>
    </xf>
    <xf numFmtId="165" fontId="7" fillId="2" borderId="4" xfId="1" applyFont="1" applyFill="1" applyBorder="1" applyAlignment="1" applyProtection="1">
      <alignment horizontal="right" vertical="center"/>
    </xf>
    <xf numFmtId="165" fontId="7" fillId="3" borderId="4" xfId="1" applyFont="1" applyFill="1" applyBorder="1" applyAlignment="1" applyProtection="1">
      <alignment horizontal="right" vertical="center"/>
    </xf>
    <xf numFmtId="10" fontId="7" fillId="3" borderId="9" xfId="3" applyNumberFormat="1" applyFont="1" applyFill="1" applyBorder="1" applyAlignment="1" applyProtection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165" fontId="7" fillId="0" borderId="26" xfId="1" applyFont="1" applyBorder="1" applyAlignment="1">
      <alignment horizontal="right" vertical="center"/>
    </xf>
    <xf numFmtId="165" fontId="7" fillId="0" borderId="26" xfId="1" applyFont="1" applyFill="1" applyBorder="1" applyAlignment="1">
      <alignment horizontal="right" vertical="center"/>
    </xf>
    <xf numFmtId="10" fontId="7" fillId="0" borderId="27" xfId="3" applyNumberFormat="1" applyFont="1" applyFill="1" applyBorder="1" applyAlignment="1">
      <alignment horizontal="right" vertical="center"/>
    </xf>
    <xf numFmtId="165" fontId="7" fillId="2" borderId="29" xfId="1" applyFont="1" applyFill="1" applyBorder="1" applyAlignment="1" applyProtection="1">
      <alignment horizontal="right" vertical="center"/>
    </xf>
    <xf numFmtId="165" fontId="7" fillId="3" borderId="29" xfId="1" applyFont="1" applyFill="1" applyBorder="1" applyAlignment="1" applyProtection="1">
      <alignment horizontal="right" vertical="center"/>
    </xf>
    <xf numFmtId="10" fontId="7" fillId="3" borderId="35" xfId="3" applyNumberFormat="1" applyFont="1" applyFill="1" applyBorder="1" applyAlignment="1" applyProtection="1">
      <alignment horizontal="right" vertical="center"/>
    </xf>
    <xf numFmtId="0" fontId="6" fillId="0" borderId="16" xfId="0" applyFont="1" applyBorder="1" applyAlignment="1">
      <alignment vertical="center"/>
    </xf>
    <xf numFmtId="165" fontId="6" fillId="0" borderId="17" xfId="1" applyFont="1" applyBorder="1" applyAlignment="1">
      <alignment horizontal="right" vertical="center"/>
    </xf>
    <xf numFmtId="0" fontId="10" fillId="0" borderId="16" xfId="0" applyFont="1" applyBorder="1" applyAlignment="1" applyProtection="1">
      <alignment horizontal="left" vertical="center"/>
    </xf>
    <xf numFmtId="165" fontId="7" fillId="0" borderId="17" xfId="1" applyFont="1" applyFill="1" applyBorder="1" applyAlignment="1">
      <alignment horizontal="right" vertical="center"/>
    </xf>
    <xf numFmtId="10" fontId="7" fillId="0" borderId="18" xfId="3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165" fontId="7" fillId="0" borderId="39" xfId="1" applyFont="1" applyFill="1" applyBorder="1" applyAlignment="1">
      <alignment horizontal="right" vertical="center"/>
    </xf>
    <xf numFmtId="10" fontId="7" fillId="0" borderId="40" xfId="3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165" fontId="4" fillId="0" borderId="0" xfId="1" applyFont="1" applyFill="1" applyAlignment="1">
      <alignment vertical="center" wrapText="1"/>
    </xf>
    <xf numFmtId="10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4" fillId="0" borderId="0" xfId="1" applyFont="1" applyAlignment="1">
      <alignment vertical="center" wrapText="1"/>
    </xf>
    <xf numFmtId="10" fontId="4" fillId="0" borderId="0" xfId="2" applyNumberFormat="1" applyFont="1" applyFill="1" applyAlignment="1">
      <alignment vertical="center" wrapText="1"/>
    </xf>
    <xf numFmtId="165" fontId="4" fillId="0" borderId="0" xfId="1" applyFont="1" applyAlignment="1">
      <alignment vertical="center"/>
    </xf>
    <xf numFmtId="166" fontId="4" fillId="0" borderId="0" xfId="2" applyNumberFormat="1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166" fontId="6" fillId="0" borderId="4" xfId="2" quotePrefix="1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65" fontId="6" fillId="0" borderId="6" xfId="1" quotePrefix="1" applyFont="1" applyFill="1" applyBorder="1" applyAlignment="1" applyProtection="1">
      <alignment horizontal="center" vertical="center" wrapText="1"/>
    </xf>
    <xf numFmtId="165" fontId="6" fillId="0" borderId="4" xfId="1" quotePrefix="1" applyFont="1" applyFill="1" applyBorder="1" applyAlignment="1" applyProtection="1">
      <alignment horizontal="center" vertical="center" wrapText="1"/>
    </xf>
    <xf numFmtId="166" fontId="6" fillId="0" borderId="6" xfId="2" quotePrefix="1" applyNumberFormat="1" applyFont="1" applyFill="1" applyBorder="1" applyAlignment="1" applyProtection="1">
      <alignment horizontal="center" vertical="center" wrapText="1"/>
    </xf>
    <xf numFmtId="166" fontId="6" fillId="0" borderId="7" xfId="2" quotePrefix="1" applyNumberFormat="1" applyFont="1" applyFill="1" applyBorder="1" applyAlignment="1" applyProtection="1">
      <alignment horizontal="center" vertical="center" wrapText="1"/>
    </xf>
    <xf numFmtId="0" fontId="7" fillId="2" borderId="8" xfId="0" quotePrefix="1" applyFont="1" applyFill="1" applyBorder="1" applyAlignment="1" applyProtection="1">
      <alignment horizontal="left" vertical="center"/>
    </xf>
    <xf numFmtId="0" fontId="7" fillId="2" borderId="4" xfId="0" quotePrefix="1" applyFont="1" applyFill="1" applyBorder="1" applyAlignment="1" applyProtection="1">
      <alignment horizontal="left" vertical="center"/>
    </xf>
    <xf numFmtId="0" fontId="11" fillId="2" borderId="28" xfId="0" quotePrefix="1" applyFont="1" applyFill="1" applyBorder="1" applyAlignment="1" applyProtection="1">
      <alignment horizontal="left" vertical="center"/>
    </xf>
    <xf numFmtId="0" fontId="11" fillId="2" borderId="29" xfId="0" quotePrefix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</cellXfs>
  <cellStyles count="4">
    <cellStyle name="Migliaia" xfId="1" builtinId="3"/>
    <cellStyle name="Migliaia [0]" xfId="2" builtinId="6"/>
    <cellStyle name="Normale" xfId="0" builtinId="0"/>
    <cellStyle name="Percentual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7-BILANCI\2020%20ASUFC\PAL%202020%20e%20PRECONSUNTIVO%202019%20ASUIUD\DECRETO\Bilancio%20Preventiv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Copertina "/>
      <sheetName val="2 Copertina "/>
      <sheetName val="Schema CE CONS"/>
      <sheetName val="4 Copertina"/>
      <sheetName val="Schema CE SSR"/>
      <sheetName val="6 Copertina "/>
      <sheetName val="Schema CE DELEGA"/>
      <sheetName val="8 Copertina"/>
      <sheetName val="Alimentazione CE Costi CONS"/>
      <sheetName val="Alimentazione CE Ricavi CONS"/>
      <sheetName val="CE Min SSR"/>
      <sheetName val="Alimentazione CE Costi SSR"/>
      <sheetName val="Alimentazione CE Ricavi SSR"/>
      <sheetName val="CONTRIBUTI"/>
      <sheetName val="15.a RICAVI INFRAGRUPPO 2020"/>
      <sheetName val="15.b COSTI INFRAGRUPPO 2020"/>
      <sheetName val="Alimentazione CE Costi DELEGA"/>
      <sheetName val="Alimentazione CE Ricavi DELEGA"/>
      <sheetName val="21 Copertina FLUSSI "/>
      <sheetName val="Rendiconto finanziario SSR"/>
      <sheetName val="CE Min CONS"/>
      <sheetName val="CE Min DELE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8">
          <cell r="E2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61">
          <cell r="E61">
            <v>0</v>
          </cell>
        </row>
        <row r="68">
          <cell r="E68">
            <v>0</v>
          </cell>
        </row>
        <row r="107">
          <cell r="E107">
            <v>0</v>
          </cell>
        </row>
        <row r="113">
          <cell r="E113">
            <v>0</v>
          </cell>
        </row>
        <row r="114">
          <cell r="E114">
            <v>0</v>
          </cell>
        </row>
        <row r="122">
          <cell r="E122">
            <v>0</v>
          </cell>
        </row>
        <row r="143">
          <cell r="E143">
            <v>0</v>
          </cell>
        </row>
        <row r="147">
          <cell r="E147">
            <v>0</v>
          </cell>
        </row>
        <row r="154">
          <cell r="E154">
            <v>0</v>
          </cell>
        </row>
        <row r="155">
          <cell r="E155">
            <v>0</v>
          </cell>
        </row>
        <row r="162">
          <cell r="E162">
            <v>0</v>
          </cell>
        </row>
        <row r="193">
          <cell r="E193">
            <v>0</v>
          </cell>
        </row>
        <row r="203">
          <cell r="E203">
            <v>0</v>
          </cell>
        </row>
        <row r="211">
          <cell r="E211">
            <v>0</v>
          </cell>
        </row>
        <row r="215">
          <cell r="E215">
            <v>0</v>
          </cell>
        </row>
        <row r="234">
          <cell r="E234">
            <v>0</v>
          </cell>
        </row>
        <row r="240">
          <cell r="E240">
            <v>0</v>
          </cell>
        </row>
        <row r="245">
          <cell r="E245">
            <v>0</v>
          </cell>
        </row>
        <row r="250">
          <cell r="E250">
            <v>0</v>
          </cell>
        </row>
        <row r="260">
          <cell r="E260">
            <v>0</v>
          </cell>
        </row>
        <row r="266">
          <cell r="E266">
            <v>0</v>
          </cell>
        </row>
        <row r="273">
          <cell r="E273">
            <v>0</v>
          </cell>
        </row>
        <row r="279">
          <cell r="E279">
            <v>0</v>
          </cell>
        </row>
        <row r="284">
          <cell r="E284">
            <v>0</v>
          </cell>
        </row>
        <row r="293">
          <cell r="E293">
            <v>0</v>
          </cell>
        </row>
        <row r="301">
          <cell r="E301">
            <v>0</v>
          </cell>
        </row>
        <row r="309">
          <cell r="E309">
            <v>0</v>
          </cell>
        </row>
        <row r="323">
          <cell r="E323">
            <v>0</v>
          </cell>
        </row>
        <row r="331">
          <cell r="E331">
            <v>0</v>
          </cell>
        </row>
        <row r="333">
          <cell r="E333">
            <v>0</v>
          </cell>
        </row>
        <row r="353">
          <cell r="E353">
            <v>0</v>
          </cell>
        </row>
        <row r="367">
          <cell r="E367">
            <v>0</v>
          </cell>
        </row>
        <row r="370">
          <cell r="E370">
            <v>0</v>
          </cell>
        </row>
        <row r="378">
          <cell r="E378">
            <v>0</v>
          </cell>
        </row>
        <row r="391">
          <cell r="E391">
            <v>0</v>
          </cell>
        </row>
        <row r="395">
          <cell r="E395">
            <v>0</v>
          </cell>
        </row>
        <row r="399">
          <cell r="E399">
            <v>0</v>
          </cell>
        </row>
        <row r="404">
          <cell r="E404">
            <v>0</v>
          </cell>
        </row>
        <row r="408">
          <cell r="E408">
            <v>0</v>
          </cell>
        </row>
        <row r="413">
          <cell r="E413">
            <v>0</v>
          </cell>
        </row>
        <row r="417">
          <cell r="E417">
            <v>0</v>
          </cell>
        </row>
        <row r="422">
          <cell r="E422">
            <v>0</v>
          </cell>
        </row>
        <row r="426">
          <cell r="E426">
            <v>0</v>
          </cell>
        </row>
        <row r="430">
          <cell r="E430">
            <v>0</v>
          </cell>
        </row>
        <row r="439">
          <cell r="E439">
            <v>0</v>
          </cell>
        </row>
        <row r="441">
          <cell r="E441">
            <v>0</v>
          </cell>
        </row>
        <row r="444">
          <cell r="E444">
            <v>0</v>
          </cell>
        </row>
        <row r="445">
          <cell r="E445">
            <v>0</v>
          </cell>
        </row>
        <row r="449">
          <cell r="E449">
            <v>0</v>
          </cell>
        </row>
        <row r="458">
          <cell r="E458">
            <v>0</v>
          </cell>
        </row>
        <row r="466">
          <cell r="E466">
            <v>0</v>
          </cell>
        </row>
        <row r="474">
          <cell r="E474">
            <v>0</v>
          </cell>
        </row>
        <row r="475">
          <cell r="E475">
            <v>0</v>
          </cell>
        </row>
        <row r="482">
          <cell r="E482">
            <v>0</v>
          </cell>
        </row>
        <row r="495">
          <cell r="E495">
            <v>0</v>
          </cell>
        </row>
        <row r="499">
          <cell r="E499">
            <v>0</v>
          </cell>
        </row>
        <row r="505">
          <cell r="E505">
            <v>0</v>
          </cell>
        </row>
        <row r="509">
          <cell r="E509">
            <v>0</v>
          </cell>
        </row>
        <row r="514">
          <cell r="E514">
            <v>0</v>
          </cell>
        </row>
        <row r="515">
          <cell r="E515">
            <v>0</v>
          </cell>
        </row>
        <row r="519">
          <cell r="E519">
            <v>0</v>
          </cell>
        </row>
        <row r="520">
          <cell r="E520">
            <v>0</v>
          </cell>
        </row>
        <row r="545">
          <cell r="E545">
            <v>0</v>
          </cell>
        </row>
        <row r="546">
          <cell r="E546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7">
          <cell r="E587">
            <v>0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C17" sqref="C17"/>
    </sheetView>
  </sheetViews>
  <sheetFormatPr defaultColWidth="9.140625" defaultRowHeight="12.75"/>
  <cols>
    <col min="1" max="1" width="5.28515625" style="122" customWidth="1"/>
    <col min="2" max="2" width="4.140625" style="122" customWidth="1"/>
    <col min="3" max="3" width="73.42578125" style="7" customWidth="1"/>
    <col min="4" max="4" width="14.28515625" style="126" bestFit="1" customWidth="1"/>
    <col min="5" max="5" width="13.7109375" style="5" hidden="1" customWidth="1"/>
    <col min="6" max="6" width="13.5703125" style="5" hidden="1" customWidth="1"/>
    <col min="7" max="7" width="7.7109375" style="6" hidden="1" customWidth="1"/>
    <col min="8" max="9" width="7.7109375" style="6" customWidth="1"/>
    <col min="10" max="16384" width="9.140625" style="7"/>
  </cols>
  <sheetData>
    <row r="1" spans="1:9" ht="15.75">
      <c r="A1" s="1"/>
      <c r="B1" s="1"/>
      <c r="C1" s="2"/>
      <c r="D1" s="3"/>
      <c r="E1" s="4"/>
    </row>
    <row r="2" spans="1:9" s="11" customFormat="1" ht="20.25">
      <c r="A2" s="128" t="s">
        <v>123</v>
      </c>
      <c r="B2" s="129"/>
      <c r="C2" s="129"/>
      <c r="D2" s="8"/>
      <c r="E2" s="9"/>
      <c r="F2" s="130" t="s">
        <v>0</v>
      </c>
      <c r="G2" s="130"/>
      <c r="H2" s="10"/>
      <c r="I2" s="10"/>
    </row>
    <row r="3" spans="1:9" s="11" customFormat="1" ht="6.75" customHeight="1" thickBot="1">
      <c r="A3" s="12"/>
      <c r="B3" s="12"/>
      <c r="C3" s="13"/>
      <c r="D3" s="14"/>
      <c r="E3" s="14"/>
      <c r="F3" s="15"/>
      <c r="G3" s="16"/>
      <c r="H3" s="16"/>
      <c r="I3" s="16"/>
    </row>
    <row r="4" spans="1:9" s="11" customFormat="1" ht="23.25" customHeight="1">
      <c r="A4" s="131" t="s">
        <v>1</v>
      </c>
      <c r="B4" s="132"/>
      <c r="C4" s="132"/>
      <c r="D4" s="135" t="s">
        <v>2</v>
      </c>
      <c r="E4" s="135" t="s">
        <v>3</v>
      </c>
      <c r="F4" s="137" t="s">
        <v>4</v>
      </c>
      <c r="G4" s="138"/>
      <c r="H4" s="17"/>
      <c r="I4" s="17"/>
    </row>
    <row r="5" spans="1:9" s="11" customFormat="1" hidden="1">
      <c r="A5" s="133"/>
      <c r="B5" s="134"/>
      <c r="C5" s="134"/>
      <c r="D5" s="136"/>
      <c r="E5" s="136"/>
      <c r="F5" s="18" t="s">
        <v>5</v>
      </c>
      <c r="G5" s="19" t="s">
        <v>6</v>
      </c>
      <c r="H5" s="20"/>
      <c r="I5" s="20"/>
    </row>
    <row r="6" spans="1:9" ht="6.75" customHeight="1">
      <c r="A6" s="21"/>
      <c r="B6" s="22"/>
      <c r="C6" s="23"/>
      <c r="D6" s="24"/>
      <c r="E6" s="25"/>
      <c r="F6" s="26"/>
      <c r="G6" s="27"/>
      <c r="H6" s="28"/>
      <c r="I6" s="28"/>
    </row>
    <row r="7" spans="1:9">
      <c r="A7" s="29" t="s">
        <v>7</v>
      </c>
      <c r="B7" s="30"/>
      <c r="C7" s="31" t="s">
        <v>8</v>
      </c>
      <c r="D7" s="32"/>
      <c r="E7" s="33"/>
      <c r="F7" s="34"/>
      <c r="G7" s="35"/>
      <c r="H7" s="16"/>
      <c r="I7" s="16"/>
    </row>
    <row r="8" spans="1:9" ht="3.75" customHeight="1">
      <c r="A8" s="29"/>
      <c r="B8" s="30"/>
      <c r="C8" s="36"/>
      <c r="D8" s="37"/>
      <c r="E8" s="38"/>
      <c r="F8" s="34"/>
      <c r="G8" s="35"/>
      <c r="H8" s="16"/>
      <c r="I8" s="16"/>
    </row>
    <row r="9" spans="1:9" s="2" customFormat="1">
      <c r="A9" s="29">
        <v>1</v>
      </c>
      <c r="B9" s="31" t="s">
        <v>9</v>
      </c>
      <c r="C9" s="31"/>
      <c r="D9" s="39">
        <v>1042906068</v>
      </c>
      <c r="E9" s="39">
        <f>E10+E11+E18+E23</f>
        <v>0</v>
      </c>
      <c r="F9" s="39"/>
      <c r="G9" s="40"/>
      <c r="H9" s="41"/>
      <c r="I9" s="41"/>
    </row>
    <row r="10" spans="1:9">
      <c r="A10" s="42"/>
      <c r="B10" s="43" t="s">
        <v>10</v>
      </c>
      <c r="C10" s="43"/>
      <c r="D10" s="44">
        <v>975349409</v>
      </c>
      <c r="E10" s="44">
        <f>+ROUND('[1]CE Min CONS'!E28,0)</f>
        <v>0</v>
      </c>
      <c r="F10" s="45"/>
      <c r="G10" s="46"/>
      <c r="H10" s="47"/>
      <c r="I10" s="47"/>
    </row>
    <row r="11" spans="1:9">
      <c r="A11" s="29"/>
      <c r="B11" s="43" t="s">
        <v>11</v>
      </c>
      <c r="C11" s="43"/>
      <c r="D11" s="44">
        <v>67330159</v>
      </c>
      <c r="E11" s="44">
        <f>SUM(E12:E17)</f>
        <v>0</v>
      </c>
      <c r="F11" s="45"/>
      <c r="G11" s="46"/>
      <c r="H11" s="47"/>
      <c r="I11" s="47"/>
    </row>
    <row r="12" spans="1:9">
      <c r="A12" s="29"/>
      <c r="B12" s="48"/>
      <c r="C12" s="49" t="s">
        <v>12</v>
      </c>
      <c r="D12" s="44">
        <v>57551832</v>
      </c>
      <c r="E12" s="44">
        <f>+ROUND('[1]CE Min CONS'!E39,0)</f>
        <v>0</v>
      </c>
      <c r="F12" s="50"/>
      <c r="G12" s="51"/>
      <c r="H12" s="52"/>
      <c r="I12" s="52"/>
    </row>
    <row r="13" spans="1:9" ht="22.5">
      <c r="A13" s="42"/>
      <c r="B13" s="48"/>
      <c r="C13" s="49" t="s">
        <v>13</v>
      </c>
      <c r="D13" s="44">
        <v>0</v>
      </c>
      <c r="E13" s="44">
        <f>+ROUND('[1]CE Min CONS'!E40,0)</f>
        <v>0</v>
      </c>
      <c r="F13" s="50"/>
      <c r="G13" s="51"/>
      <c r="H13" s="52"/>
      <c r="I13" s="52"/>
    </row>
    <row r="14" spans="1:9" ht="22.5">
      <c r="A14" s="29"/>
      <c r="B14" s="48"/>
      <c r="C14" s="49" t="s">
        <v>14</v>
      </c>
      <c r="D14" s="44">
        <v>0</v>
      </c>
      <c r="E14" s="44">
        <f>+ROUND('[1]CE Min CONS'!E41,0)</f>
        <v>0</v>
      </c>
      <c r="F14" s="50"/>
      <c r="G14" s="51"/>
      <c r="H14" s="52"/>
      <c r="I14" s="52"/>
    </row>
    <row r="15" spans="1:9">
      <c r="A15" s="42"/>
      <c r="B15" s="48"/>
      <c r="C15" s="49" t="s">
        <v>15</v>
      </c>
      <c r="D15" s="44">
        <v>57766</v>
      </c>
      <c r="E15" s="44">
        <f>+ROUND('[1]CE Min CONS'!E42,0)</f>
        <v>0</v>
      </c>
      <c r="F15" s="50"/>
      <c r="G15" s="51"/>
      <c r="H15" s="52"/>
      <c r="I15" s="52"/>
    </row>
    <row r="16" spans="1:9">
      <c r="A16" s="42"/>
      <c r="B16" s="48"/>
      <c r="C16" s="49" t="s">
        <v>16</v>
      </c>
      <c r="D16" s="44">
        <v>0</v>
      </c>
      <c r="E16" s="44">
        <f>+ROUND('[1]CE Min CONS'!E43,0)</f>
        <v>0</v>
      </c>
      <c r="F16" s="50"/>
      <c r="G16" s="51"/>
      <c r="H16" s="52"/>
      <c r="I16" s="52"/>
    </row>
    <row r="17" spans="1:9">
      <c r="A17" s="29"/>
      <c r="B17" s="48"/>
      <c r="C17" s="49" t="s">
        <v>17</v>
      </c>
      <c r="D17" s="44">
        <v>9720561</v>
      </c>
      <c r="E17" s="44">
        <f>+ROUND('[1]CE Min CONS'!E46,0)</f>
        <v>0</v>
      </c>
      <c r="F17" s="50"/>
      <c r="G17" s="51"/>
      <c r="H17" s="52"/>
      <c r="I17" s="52"/>
    </row>
    <row r="18" spans="1:9">
      <c r="A18" s="42"/>
      <c r="B18" s="48" t="s">
        <v>18</v>
      </c>
      <c r="C18" s="43"/>
      <c r="D18" s="44">
        <v>183000</v>
      </c>
      <c r="E18" s="44">
        <f>SUM(E19:E22)</f>
        <v>0</v>
      </c>
      <c r="F18" s="45"/>
      <c r="G18" s="46"/>
      <c r="H18" s="47"/>
      <c r="I18" s="47"/>
    </row>
    <row r="19" spans="1:9">
      <c r="A19" s="42"/>
      <c r="B19" s="48"/>
      <c r="C19" s="43" t="s">
        <v>19</v>
      </c>
      <c r="D19" s="44">
        <v>0</v>
      </c>
      <c r="E19" s="44">
        <f>+ROUND('[1]CE Min CONS'!E53,0)</f>
        <v>0</v>
      </c>
      <c r="F19" s="50"/>
      <c r="G19" s="51"/>
      <c r="H19" s="52"/>
      <c r="I19" s="52"/>
    </row>
    <row r="20" spans="1:9">
      <c r="A20" s="42"/>
      <c r="B20" s="48"/>
      <c r="C20" s="43" t="s">
        <v>20</v>
      </c>
      <c r="D20" s="44">
        <v>0</v>
      </c>
      <c r="E20" s="44">
        <f>+ROUND('[1]CE Min CONS'!E54,0)</f>
        <v>0</v>
      </c>
      <c r="F20" s="50"/>
      <c r="G20" s="51"/>
      <c r="H20" s="52"/>
      <c r="I20" s="52"/>
    </row>
    <row r="21" spans="1:9">
      <c r="A21" s="42"/>
      <c r="B21" s="48"/>
      <c r="C21" s="43" t="s">
        <v>21</v>
      </c>
      <c r="D21" s="44">
        <v>150000</v>
      </c>
      <c r="E21" s="44">
        <f>+ROUND('[1]CE Min CONS'!E55,0)</f>
        <v>0</v>
      </c>
      <c r="F21" s="50"/>
      <c r="G21" s="51"/>
      <c r="H21" s="52"/>
      <c r="I21" s="52"/>
    </row>
    <row r="22" spans="1:9">
      <c r="A22" s="42"/>
      <c r="B22" s="48"/>
      <c r="C22" s="43" t="s">
        <v>22</v>
      </c>
      <c r="D22" s="44">
        <v>33000</v>
      </c>
      <c r="E22" s="44">
        <f>+ROUND('[1]CE Min CONS'!E56,0)</f>
        <v>0</v>
      </c>
      <c r="F22" s="50"/>
      <c r="G22" s="51"/>
      <c r="H22" s="52"/>
      <c r="I22" s="52"/>
    </row>
    <row r="23" spans="1:9">
      <c r="A23" s="42"/>
      <c r="B23" s="48" t="s">
        <v>23</v>
      </c>
      <c r="C23" s="43"/>
      <c r="D23" s="44">
        <v>43500</v>
      </c>
      <c r="E23" s="44">
        <f>+ROUND('[1]CE Min CONS'!E57,0)</f>
        <v>0</v>
      </c>
      <c r="F23" s="50"/>
      <c r="G23" s="51"/>
      <c r="H23" s="52"/>
      <c r="I23" s="52"/>
    </row>
    <row r="24" spans="1:9" s="2" customFormat="1">
      <c r="A24" s="29">
        <v>2</v>
      </c>
      <c r="B24" s="31" t="s">
        <v>24</v>
      </c>
      <c r="C24" s="31"/>
      <c r="D24" s="53">
        <v>0</v>
      </c>
      <c r="E24" s="53">
        <f>+ROUND('[1]CE Min CONS'!E58,0)</f>
        <v>0</v>
      </c>
      <c r="F24" s="39"/>
      <c r="G24" s="40"/>
      <c r="H24" s="54"/>
      <c r="I24" s="54"/>
    </row>
    <row r="25" spans="1:9" s="2" customFormat="1">
      <c r="A25" s="29">
        <v>3</v>
      </c>
      <c r="B25" s="31" t="s">
        <v>25</v>
      </c>
      <c r="C25" s="31"/>
      <c r="D25" s="53">
        <v>4970477</v>
      </c>
      <c r="E25" s="53">
        <f>+ROUND('[1]CE Min CONS'!E61,0)</f>
        <v>0</v>
      </c>
      <c r="F25" s="39"/>
      <c r="G25" s="40"/>
      <c r="H25" s="54"/>
      <c r="I25" s="54"/>
    </row>
    <row r="26" spans="1:9" s="2" customFormat="1">
      <c r="A26" s="29">
        <v>4</v>
      </c>
      <c r="B26" s="31" t="s">
        <v>26</v>
      </c>
      <c r="C26" s="31"/>
      <c r="D26" s="39">
        <v>102356951</v>
      </c>
      <c r="E26" s="39">
        <f>SUM(E27:E29)</f>
        <v>0</v>
      </c>
      <c r="F26" s="39"/>
      <c r="G26" s="40"/>
      <c r="H26" s="54"/>
      <c r="I26" s="54"/>
    </row>
    <row r="27" spans="1:9">
      <c r="A27" s="29"/>
      <c r="B27" s="43" t="s">
        <v>27</v>
      </c>
      <c r="C27" s="55"/>
      <c r="D27" s="44">
        <v>77157677</v>
      </c>
      <c r="E27" s="44">
        <f>+ROUND('[1]CE Min CONS'!E68,0)</f>
        <v>0</v>
      </c>
      <c r="F27" s="50"/>
      <c r="G27" s="51"/>
      <c r="H27" s="52"/>
      <c r="I27" s="52"/>
    </row>
    <row r="28" spans="1:9">
      <c r="A28" s="42"/>
      <c r="B28" s="43" t="s">
        <v>28</v>
      </c>
      <c r="C28" s="55"/>
      <c r="D28" s="44">
        <v>12956577</v>
      </c>
      <c r="E28" s="44">
        <f>+ROUND('[1]CE Min CONS'!E114,0)</f>
        <v>0</v>
      </c>
      <c r="F28" s="50"/>
      <c r="G28" s="51"/>
      <c r="H28" s="52"/>
      <c r="I28" s="52"/>
    </row>
    <row r="29" spans="1:9">
      <c r="A29" s="29"/>
      <c r="B29" s="43" t="s">
        <v>29</v>
      </c>
      <c r="C29" s="55"/>
      <c r="D29" s="44">
        <v>12242697</v>
      </c>
      <c r="E29" s="44">
        <f>+ROUND('[1]CE Min CONS'!E107+'[1]CE Min CONS'!E113,0)</f>
        <v>0</v>
      </c>
      <c r="F29" s="50"/>
      <c r="G29" s="51"/>
      <c r="H29" s="52"/>
      <c r="I29" s="52"/>
    </row>
    <row r="30" spans="1:9" s="2" customFormat="1">
      <c r="A30" s="29">
        <v>5</v>
      </c>
      <c r="B30" s="31" t="s">
        <v>30</v>
      </c>
      <c r="C30" s="31"/>
      <c r="D30" s="53">
        <v>17855479</v>
      </c>
      <c r="E30" s="53">
        <f>+ROUND(+'[1]CE Min CONS'!E122,0)</f>
        <v>0</v>
      </c>
      <c r="F30" s="39"/>
      <c r="G30" s="40"/>
      <c r="H30" s="54"/>
      <c r="I30" s="54"/>
    </row>
    <row r="31" spans="1:9" s="2" customFormat="1">
      <c r="A31" s="29">
        <v>6</v>
      </c>
      <c r="B31" s="31" t="s">
        <v>31</v>
      </c>
      <c r="C31" s="31"/>
      <c r="D31" s="53">
        <v>19025000</v>
      </c>
      <c r="E31" s="53">
        <f>+ROUND('[1]CE Min CONS'!E143,0)</f>
        <v>0</v>
      </c>
      <c r="F31" s="39"/>
      <c r="G31" s="40"/>
      <c r="H31" s="54"/>
      <c r="I31" s="54"/>
    </row>
    <row r="32" spans="1:9" s="2" customFormat="1">
      <c r="A32" s="29">
        <v>7</v>
      </c>
      <c r="B32" s="31" t="s">
        <v>32</v>
      </c>
      <c r="C32" s="31"/>
      <c r="D32" s="53">
        <v>29295572</v>
      </c>
      <c r="E32" s="53">
        <f>+ROUND('[1]CE Min CONS'!E147,0)</f>
        <v>0</v>
      </c>
      <c r="F32" s="39"/>
      <c r="G32" s="40"/>
      <c r="H32" s="54"/>
      <c r="I32" s="54"/>
    </row>
    <row r="33" spans="1:9" s="2" customFormat="1">
      <c r="A33" s="29">
        <v>8</v>
      </c>
      <c r="B33" s="31" t="s">
        <v>33</v>
      </c>
      <c r="C33" s="31"/>
      <c r="D33" s="53">
        <v>0</v>
      </c>
      <c r="E33" s="53">
        <f>+ROUND(+'[1]CE Min CONS'!E154,0)</f>
        <v>0</v>
      </c>
      <c r="F33" s="56"/>
      <c r="G33" s="57"/>
      <c r="H33" s="54"/>
      <c r="I33" s="54"/>
    </row>
    <row r="34" spans="1:9" s="2" customFormat="1">
      <c r="A34" s="29">
        <v>9</v>
      </c>
      <c r="B34" s="31" t="s">
        <v>34</v>
      </c>
      <c r="C34" s="31"/>
      <c r="D34" s="53">
        <v>2365005</v>
      </c>
      <c r="E34" s="53">
        <f>+ROUND(+'[1]CE Min CONS'!E155,0)</f>
        <v>0</v>
      </c>
      <c r="F34" s="56"/>
      <c r="G34" s="57"/>
      <c r="H34" s="54"/>
      <c r="I34" s="54"/>
    </row>
    <row r="35" spans="1:9" s="2" customFormat="1">
      <c r="A35" s="139" t="s">
        <v>35</v>
      </c>
      <c r="B35" s="140"/>
      <c r="C35" s="140"/>
      <c r="D35" s="58">
        <v>1218774552</v>
      </c>
      <c r="E35" s="58">
        <f>E9+E24+E25+E26+SUM(E30:E34)</f>
        <v>0</v>
      </c>
      <c r="F35" s="59"/>
      <c r="G35" s="60"/>
      <c r="H35" s="54"/>
      <c r="I35" s="54"/>
    </row>
    <row r="36" spans="1:9">
      <c r="A36" s="42"/>
      <c r="B36" s="61"/>
      <c r="C36" s="36"/>
      <c r="D36" s="62"/>
      <c r="E36" s="62"/>
      <c r="F36" s="50"/>
      <c r="G36" s="51"/>
      <c r="H36" s="47"/>
      <c r="I36" s="47"/>
    </row>
    <row r="37" spans="1:9" s="2" customFormat="1">
      <c r="A37" s="29" t="s">
        <v>36</v>
      </c>
      <c r="B37" s="30"/>
      <c r="C37" s="63" t="s">
        <v>37</v>
      </c>
      <c r="D37" s="64"/>
      <c r="E37" s="64"/>
      <c r="F37" s="56"/>
      <c r="G37" s="57"/>
      <c r="H37" s="47"/>
      <c r="I37" s="47"/>
    </row>
    <row r="38" spans="1:9" s="2" customFormat="1">
      <c r="A38" s="29">
        <v>1</v>
      </c>
      <c r="B38" s="31" t="s">
        <v>38</v>
      </c>
      <c r="C38" s="65"/>
      <c r="D38" s="64">
        <v>222780223</v>
      </c>
      <c r="E38" s="64">
        <f>SUM(E39:E40)</f>
        <v>0</v>
      </c>
      <c r="F38" s="56"/>
      <c r="G38" s="57"/>
      <c r="H38" s="54"/>
      <c r="I38" s="54"/>
    </row>
    <row r="39" spans="1:9">
      <c r="A39" s="29"/>
      <c r="B39" s="43" t="s">
        <v>39</v>
      </c>
      <c r="C39" s="55"/>
      <c r="D39" s="44">
        <v>216496481</v>
      </c>
      <c r="E39" s="44">
        <f>+ROUND('[1]CE Min CONS'!E162,0)</f>
        <v>0</v>
      </c>
      <c r="F39" s="50"/>
      <c r="G39" s="51"/>
      <c r="H39" s="52"/>
      <c r="I39" s="52"/>
    </row>
    <row r="40" spans="1:9">
      <c r="A40" s="42"/>
      <c r="B40" s="43" t="s">
        <v>40</v>
      </c>
      <c r="C40" s="55"/>
      <c r="D40" s="44">
        <v>6283742</v>
      </c>
      <c r="E40" s="44">
        <f>+ROUND('[1]CE Min CONS'!E193,0)</f>
        <v>0</v>
      </c>
      <c r="F40" s="50"/>
      <c r="G40" s="51"/>
      <c r="H40" s="52"/>
      <c r="I40" s="52"/>
    </row>
    <row r="41" spans="1:9" s="2" customFormat="1">
      <c r="A41" s="29">
        <v>2</v>
      </c>
      <c r="B41" s="31" t="s">
        <v>41</v>
      </c>
      <c r="C41" s="65"/>
      <c r="D41" s="64">
        <v>365519954</v>
      </c>
      <c r="E41" s="64">
        <f>SUM(E42:E58)</f>
        <v>0</v>
      </c>
      <c r="F41" s="56"/>
      <c r="G41" s="57"/>
      <c r="H41" s="54"/>
      <c r="I41" s="54"/>
    </row>
    <row r="42" spans="1:9">
      <c r="A42" s="42"/>
      <c r="B42" s="48" t="s">
        <v>42</v>
      </c>
      <c r="C42" s="43"/>
      <c r="D42" s="44">
        <v>43834729</v>
      </c>
      <c r="E42" s="44">
        <f>+ROUND('[1]CE Min CONS'!E203,0)</f>
        <v>0</v>
      </c>
      <c r="F42" s="50"/>
      <c r="G42" s="51"/>
      <c r="H42" s="52"/>
      <c r="I42" s="52"/>
    </row>
    <row r="43" spans="1:9">
      <c r="A43" s="42"/>
      <c r="B43" s="48" t="s">
        <v>43</v>
      </c>
      <c r="C43" s="43"/>
      <c r="D43" s="44">
        <v>70620942</v>
      </c>
      <c r="E43" s="44">
        <f>+ROUND('[1]CE Min CONS'!E211,0)</f>
        <v>0</v>
      </c>
      <c r="F43" s="50"/>
      <c r="G43" s="51"/>
      <c r="H43" s="52"/>
      <c r="I43" s="52"/>
    </row>
    <row r="44" spans="1:9">
      <c r="A44" s="42"/>
      <c r="B44" s="48" t="s">
        <v>44</v>
      </c>
      <c r="C44" s="43"/>
      <c r="D44" s="44">
        <v>35995371</v>
      </c>
      <c r="E44" s="44">
        <f>+ROUND('[1]CE Min CONS'!E215,0)</f>
        <v>0</v>
      </c>
      <c r="F44" s="50"/>
      <c r="G44" s="51"/>
      <c r="H44" s="52"/>
      <c r="I44" s="52"/>
    </row>
    <row r="45" spans="1:9">
      <c r="A45" s="42"/>
      <c r="B45" s="48" t="s">
        <v>45</v>
      </c>
      <c r="C45" s="43"/>
      <c r="D45" s="44">
        <v>7550253</v>
      </c>
      <c r="E45" s="44">
        <f>+ROUND('[1]CE Min CONS'!E234,0)</f>
        <v>0</v>
      </c>
      <c r="F45" s="50"/>
      <c r="G45" s="51"/>
      <c r="H45" s="52"/>
      <c r="I45" s="52"/>
    </row>
    <row r="46" spans="1:9">
      <c r="A46" s="42"/>
      <c r="B46" s="48" t="s">
        <v>46</v>
      </c>
      <c r="C46" s="43"/>
      <c r="D46" s="44">
        <v>12289808</v>
      </c>
      <c r="E46" s="44">
        <f>+ROUND('[1]CE Min CONS'!E240,0)</f>
        <v>0</v>
      </c>
      <c r="F46" s="50"/>
      <c r="G46" s="51"/>
      <c r="H46" s="52"/>
      <c r="I46" s="52"/>
    </row>
    <row r="47" spans="1:9">
      <c r="A47" s="42"/>
      <c r="B47" s="48" t="s">
        <v>47</v>
      </c>
      <c r="C47" s="43"/>
      <c r="D47" s="44">
        <v>4195854</v>
      </c>
      <c r="E47" s="44">
        <f>+ROUND('[1]CE Min CONS'!E245,0)</f>
        <v>0</v>
      </c>
      <c r="F47" s="50"/>
      <c r="G47" s="51"/>
      <c r="H47" s="52"/>
      <c r="I47" s="52"/>
    </row>
    <row r="48" spans="1:9">
      <c r="A48" s="42"/>
      <c r="B48" s="48" t="s">
        <v>48</v>
      </c>
      <c r="C48" s="43"/>
      <c r="D48" s="44">
        <v>58550892</v>
      </c>
      <c r="E48" s="44">
        <f>+ROUND('[1]CE Min CONS'!E250,0)</f>
        <v>0</v>
      </c>
      <c r="F48" s="50"/>
      <c r="G48" s="51"/>
      <c r="H48" s="52"/>
      <c r="I48" s="52"/>
    </row>
    <row r="49" spans="1:9">
      <c r="A49" s="42"/>
      <c r="B49" s="48" t="s">
        <v>49</v>
      </c>
      <c r="C49" s="43"/>
      <c r="D49" s="44">
        <v>7761286</v>
      </c>
      <c r="E49" s="44">
        <f>+ROUND('[1]CE Min CONS'!E260,0)</f>
        <v>0</v>
      </c>
      <c r="F49" s="50"/>
      <c r="G49" s="51"/>
      <c r="H49" s="52"/>
      <c r="I49" s="52"/>
    </row>
    <row r="50" spans="1:9">
      <c r="A50" s="42"/>
      <c r="B50" s="48" t="s">
        <v>50</v>
      </c>
      <c r="C50" s="43"/>
      <c r="D50" s="44">
        <v>11760492</v>
      </c>
      <c r="E50" s="44">
        <f>+ROUND('[1]CE Min CONS'!E266,0)</f>
        <v>0</v>
      </c>
      <c r="F50" s="50"/>
      <c r="G50" s="51"/>
      <c r="H50" s="52"/>
      <c r="I50" s="52"/>
    </row>
    <row r="51" spans="1:9">
      <c r="A51" s="42"/>
      <c r="B51" s="48" t="s">
        <v>51</v>
      </c>
      <c r="C51" s="43"/>
      <c r="D51" s="44">
        <v>1621823</v>
      </c>
      <c r="E51" s="44">
        <f>+ROUND('[1]CE Min CONS'!E273,0)</f>
        <v>0</v>
      </c>
      <c r="F51" s="50"/>
      <c r="G51" s="51"/>
      <c r="H51" s="52"/>
      <c r="I51" s="52"/>
    </row>
    <row r="52" spans="1:9">
      <c r="A52" s="42"/>
      <c r="B52" s="48" t="s">
        <v>52</v>
      </c>
      <c r="C52" s="43"/>
      <c r="D52" s="44">
        <v>15179315</v>
      </c>
      <c r="E52" s="44">
        <f>+ROUND('[1]CE Min CONS'!E279,0)</f>
        <v>0</v>
      </c>
      <c r="F52" s="50"/>
      <c r="G52" s="51"/>
      <c r="H52" s="52"/>
      <c r="I52" s="52"/>
    </row>
    <row r="53" spans="1:9">
      <c r="A53" s="42"/>
      <c r="B53" s="48" t="s">
        <v>53</v>
      </c>
      <c r="C53" s="43"/>
      <c r="D53" s="44">
        <v>51496569</v>
      </c>
      <c r="E53" s="44">
        <f>+ROUND('[1]CE Min CONS'!E284,0)</f>
        <v>0</v>
      </c>
      <c r="F53" s="50"/>
      <c r="G53" s="51"/>
      <c r="H53" s="52"/>
      <c r="I53" s="52"/>
    </row>
    <row r="54" spans="1:9">
      <c r="A54" s="42"/>
      <c r="B54" s="48" t="s">
        <v>54</v>
      </c>
      <c r="C54" s="43"/>
      <c r="D54" s="44">
        <v>10697163</v>
      </c>
      <c r="E54" s="44">
        <f>+ROUND('[1]CE Min CONS'!E293,0)</f>
        <v>0</v>
      </c>
      <c r="F54" s="50"/>
      <c r="G54" s="51"/>
      <c r="H54" s="52"/>
      <c r="I54" s="52"/>
    </row>
    <row r="55" spans="1:9">
      <c r="A55" s="42"/>
      <c r="B55" s="48" t="s">
        <v>55</v>
      </c>
      <c r="C55" s="43"/>
      <c r="D55" s="44">
        <v>11858962</v>
      </c>
      <c r="E55" s="44">
        <f>+ROUND('[1]CE Min CONS'!E301,0)</f>
        <v>0</v>
      </c>
      <c r="F55" s="50"/>
      <c r="G55" s="51"/>
      <c r="H55" s="52"/>
      <c r="I55" s="52"/>
    </row>
    <row r="56" spans="1:9">
      <c r="A56" s="42"/>
      <c r="B56" s="48" t="s">
        <v>56</v>
      </c>
      <c r="C56" s="43"/>
      <c r="D56" s="44">
        <v>6720542</v>
      </c>
      <c r="E56" s="44">
        <f>+ROUND('[1]CE Min CONS'!E309,0)</f>
        <v>0</v>
      </c>
      <c r="F56" s="50"/>
      <c r="G56" s="51"/>
      <c r="H56" s="52"/>
      <c r="I56" s="52"/>
    </row>
    <row r="57" spans="1:9">
      <c r="A57" s="42"/>
      <c r="B57" s="48" t="s">
        <v>57</v>
      </c>
      <c r="C57" s="43"/>
      <c r="D57" s="44">
        <v>15385953</v>
      </c>
      <c r="E57" s="44">
        <f>+ROUND('[1]CE Min CONS'!E323,0)</f>
        <v>0</v>
      </c>
      <c r="F57" s="50"/>
      <c r="G57" s="51"/>
      <c r="H57" s="52"/>
      <c r="I57" s="52"/>
    </row>
    <row r="58" spans="1:9">
      <c r="A58" s="42"/>
      <c r="B58" s="48" t="s">
        <v>58</v>
      </c>
      <c r="C58" s="43"/>
      <c r="D58" s="44">
        <v>0</v>
      </c>
      <c r="E58" s="44">
        <f>+ROUND('[1]CE Min CONS'!E331,0)</f>
        <v>0</v>
      </c>
      <c r="F58" s="50"/>
      <c r="G58" s="51"/>
      <c r="H58" s="52"/>
      <c r="I58" s="52"/>
    </row>
    <row r="59" spans="1:9" s="2" customFormat="1">
      <c r="A59" s="29">
        <v>3</v>
      </c>
      <c r="B59" s="31" t="s">
        <v>59</v>
      </c>
      <c r="C59" s="65"/>
      <c r="D59" s="64">
        <v>88848086</v>
      </c>
      <c r="E59" s="64">
        <f>SUM(E60:E62)</f>
        <v>0</v>
      </c>
      <c r="F59" s="56"/>
      <c r="G59" s="57"/>
      <c r="H59" s="54"/>
      <c r="I59" s="54"/>
    </row>
    <row r="60" spans="1:9">
      <c r="A60" s="42"/>
      <c r="B60" s="48" t="s">
        <v>60</v>
      </c>
      <c r="C60" s="43"/>
      <c r="D60" s="44">
        <v>87328376</v>
      </c>
      <c r="E60" s="44">
        <f>+ROUND('[1]CE Min CONS'!E333,0)</f>
        <v>0</v>
      </c>
      <c r="F60" s="50"/>
      <c r="G60" s="51"/>
      <c r="H60" s="52"/>
      <c r="I60" s="52"/>
    </row>
    <row r="61" spans="1:9">
      <c r="A61" s="42"/>
      <c r="B61" s="143" t="s">
        <v>61</v>
      </c>
      <c r="C61" s="144"/>
      <c r="D61" s="44">
        <v>655714</v>
      </c>
      <c r="E61" s="44">
        <f>+ROUND('[1]CE Min CONS'!E353,0)</f>
        <v>0</v>
      </c>
      <c r="F61" s="50"/>
      <c r="G61" s="51"/>
      <c r="H61" s="52"/>
      <c r="I61" s="52"/>
    </row>
    <row r="62" spans="1:9">
      <c r="A62" s="66"/>
      <c r="B62" s="67" t="s">
        <v>62</v>
      </c>
      <c r="C62" s="68"/>
      <c r="D62" s="69">
        <v>863996</v>
      </c>
      <c r="E62" s="44">
        <f>+ROUND('[1]CE Min CONS'!E367,0)</f>
        <v>0</v>
      </c>
      <c r="F62" s="50"/>
      <c r="G62" s="51"/>
      <c r="H62" s="52"/>
      <c r="I62" s="52"/>
    </row>
    <row r="63" spans="1:9" s="2" customFormat="1">
      <c r="A63" s="29">
        <v>4</v>
      </c>
      <c r="B63" s="70" t="s">
        <v>63</v>
      </c>
      <c r="C63" s="65"/>
      <c r="D63" s="64">
        <v>54314037</v>
      </c>
      <c r="E63" s="64">
        <f>+ROUND('[1]CE Min CONS'!E370,0)</f>
        <v>0</v>
      </c>
      <c r="F63" s="56"/>
      <c r="G63" s="57"/>
      <c r="H63" s="54"/>
      <c r="I63" s="54"/>
    </row>
    <row r="64" spans="1:9" s="2" customFormat="1" ht="14.25" customHeight="1">
      <c r="A64" s="29">
        <v>5</v>
      </c>
      <c r="B64" s="70" t="s">
        <v>64</v>
      </c>
      <c r="C64" s="65"/>
      <c r="D64" s="64">
        <v>9576872</v>
      </c>
      <c r="E64" s="71">
        <f>+ROUND('[1]CE Min CONS'!E378,0)</f>
        <v>0</v>
      </c>
      <c r="F64" s="72"/>
      <c r="G64" s="73"/>
      <c r="H64" s="54"/>
      <c r="I64" s="54"/>
    </row>
    <row r="65" spans="1:9" s="2" customFormat="1" ht="12.6" customHeight="1">
      <c r="A65" s="29">
        <v>6</v>
      </c>
      <c r="B65" s="31" t="s">
        <v>65</v>
      </c>
      <c r="C65" s="65"/>
      <c r="D65" s="64">
        <v>404138085</v>
      </c>
      <c r="E65" s="64">
        <f>SUM(E66:E70)</f>
        <v>0</v>
      </c>
      <c r="F65" s="56"/>
      <c r="G65" s="57"/>
      <c r="H65" s="54"/>
      <c r="I65" s="54"/>
    </row>
    <row r="66" spans="1:9">
      <c r="A66" s="29"/>
      <c r="B66" s="43" t="s">
        <v>66</v>
      </c>
      <c r="C66" s="55"/>
      <c r="D66" s="44">
        <v>122078453</v>
      </c>
      <c r="E66" s="44">
        <f>+ROUND('[1]CE Min CONS'!E391,0)</f>
        <v>0</v>
      </c>
      <c r="F66" s="50"/>
      <c r="G66" s="51"/>
      <c r="H66" s="52"/>
      <c r="I66" s="52"/>
    </row>
    <row r="67" spans="1:9">
      <c r="A67" s="29"/>
      <c r="B67" s="43" t="s">
        <v>67</v>
      </c>
      <c r="C67" s="55"/>
      <c r="D67" s="44">
        <v>12693629</v>
      </c>
      <c r="E67" s="44">
        <f>+ROUND('[1]CE Min CONS'!E395,0)</f>
        <v>0</v>
      </c>
      <c r="F67" s="50"/>
      <c r="G67" s="51"/>
      <c r="H67" s="52"/>
      <c r="I67" s="52"/>
    </row>
    <row r="68" spans="1:9">
      <c r="A68" s="29"/>
      <c r="B68" s="43" t="s">
        <v>68</v>
      </c>
      <c r="C68" s="55"/>
      <c r="D68" s="44">
        <v>174997938</v>
      </c>
      <c r="E68" s="44">
        <f>+ROUND('[1]CE Min CONS'!E399,0)</f>
        <v>0</v>
      </c>
      <c r="F68" s="50"/>
      <c r="G68" s="51"/>
      <c r="H68" s="52"/>
      <c r="I68" s="52"/>
    </row>
    <row r="69" spans="1:9">
      <c r="A69" s="42"/>
      <c r="B69" s="43" t="s">
        <v>69</v>
      </c>
      <c r="C69" s="55"/>
      <c r="D69" s="44">
        <v>4172913</v>
      </c>
      <c r="E69" s="44">
        <f>+ROUND('[1]CE Min CONS'!E404+'[1]CE Min CONS'!E413+'[1]CE Min CONS'!E422,0)</f>
        <v>0</v>
      </c>
      <c r="F69" s="50"/>
      <c r="G69" s="51"/>
      <c r="H69" s="52"/>
      <c r="I69" s="52"/>
    </row>
    <row r="70" spans="1:9">
      <c r="A70" s="42"/>
      <c r="B70" s="43" t="s">
        <v>70</v>
      </c>
      <c r="C70" s="55"/>
      <c r="D70" s="44">
        <v>90195152</v>
      </c>
      <c r="E70" s="44">
        <f>+ROUND('[1]CE Min CONS'!E408+'[1]CE Min CONS'!E417+'[1]CE Min CONS'!E426,0)</f>
        <v>0</v>
      </c>
      <c r="F70" s="50"/>
      <c r="G70" s="51"/>
      <c r="H70" s="52"/>
      <c r="I70" s="52"/>
    </row>
    <row r="71" spans="1:9" s="2" customFormat="1">
      <c r="A71" s="29">
        <v>7</v>
      </c>
      <c r="B71" s="70" t="s">
        <v>71</v>
      </c>
      <c r="C71" s="31"/>
      <c r="D71" s="64">
        <v>1916689</v>
      </c>
      <c r="E71" s="64">
        <f>+ROUND('[1]CE Min CONS'!E430,0)</f>
        <v>0</v>
      </c>
      <c r="F71" s="56"/>
      <c r="G71" s="57"/>
      <c r="H71" s="54"/>
      <c r="I71" s="54"/>
    </row>
    <row r="72" spans="1:9" s="2" customFormat="1">
      <c r="A72" s="29">
        <v>8</v>
      </c>
      <c r="B72" s="70" t="s">
        <v>72</v>
      </c>
      <c r="C72" s="31"/>
      <c r="D72" s="64">
        <v>29733062</v>
      </c>
      <c r="E72" s="64">
        <f>SUM(E73:E75)</f>
        <v>0</v>
      </c>
      <c r="F72" s="56"/>
      <c r="G72" s="57"/>
      <c r="H72" s="54"/>
      <c r="I72" s="54"/>
    </row>
    <row r="73" spans="1:9">
      <c r="A73" s="29"/>
      <c r="B73" s="43" t="s">
        <v>73</v>
      </c>
      <c r="C73" s="55"/>
      <c r="D73" s="44">
        <v>599739</v>
      </c>
      <c r="E73" s="44">
        <f>+ROUND('[1]CE Min CONS'!E439,0)</f>
        <v>0</v>
      </c>
      <c r="F73" s="50"/>
      <c r="G73" s="51"/>
      <c r="H73" s="52"/>
      <c r="I73" s="52"/>
    </row>
    <row r="74" spans="1:9">
      <c r="A74" s="29"/>
      <c r="B74" s="43" t="s">
        <v>74</v>
      </c>
      <c r="C74" s="55"/>
      <c r="D74" s="44">
        <v>19073761</v>
      </c>
      <c r="E74" s="44">
        <f>+ROUND('[1]CE Min CONS'!E441,0)</f>
        <v>0</v>
      </c>
      <c r="F74" s="50"/>
      <c r="G74" s="51"/>
      <c r="H74" s="52"/>
      <c r="I74" s="52"/>
    </row>
    <row r="75" spans="1:9">
      <c r="A75" s="42"/>
      <c r="B75" s="43" t="s">
        <v>75</v>
      </c>
      <c r="C75" s="55"/>
      <c r="D75" s="44">
        <v>10059562</v>
      </c>
      <c r="E75" s="44">
        <f>+ROUND('[1]CE Min CONS'!E444,0)</f>
        <v>0</v>
      </c>
      <c r="F75" s="50"/>
      <c r="G75" s="51"/>
      <c r="H75" s="52"/>
      <c r="I75" s="52"/>
    </row>
    <row r="76" spans="1:9" s="2" customFormat="1">
      <c r="A76" s="29">
        <v>9</v>
      </c>
      <c r="B76" s="70" t="s">
        <v>76</v>
      </c>
      <c r="C76" s="31"/>
      <c r="D76" s="64">
        <v>0</v>
      </c>
      <c r="E76" s="64">
        <f>+ROUND('[1]CE Min CONS'!E445,0)</f>
        <v>0</v>
      </c>
      <c r="F76" s="56"/>
      <c r="G76" s="57"/>
      <c r="H76" s="54"/>
      <c r="I76" s="54"/>
    </row>
    <row r="77" spans="1:9" s="2" customFormat="1">
      <c r="A77" s="29">
        <v>10</v>
      </c>
      <c r="B77" s="31" t="s">
        <v>77</v>
      </c>
      <c r="C77" s="65"/>
      <c r="D77" s="64">
        <v>0</v>
      </c>
      <c r="E77" s="64">
        <f>SUM(E78:E79)</f>
        <v>0</v>
      </c>
      <c r="F77" s="56"/>
      <c r="G77" s="57"/>
      <c r="H77" s="54"/>
      <c r="I77" s="54"/>
    </row>
    <row r="78" spans="1:9">
      <c r="A78" s="29"/>
      <c r="B78" s="43" t="s">
        <v>78</v>
      </c>
      <c r="C78" s="55"/>
      <c r="D78" s="44">
        <v>0</v>
      </c>
      <c r="E78" s="44">
        <f>+ROUND('[1]CE Min CONS'!E449,0)</f>
        <v>0</v>
      </c>
      <c r="F78" s="50"/>
      <c r="G78" s="51"/>
      <c r="H78" s="52"/>
      <c r="I78" s="52"/>
    </row>
    <row r="79" spans="1:9">
      <c r="A79" s="29"/>
      <c r="B79" s="43" t="s">
        <v>79</v>
      </c>
      <c r="C79" s="55"/>
      <c r="D79" s="44">
        <v>0</v>
      </c>
      <c r="E79" s="44">
        <f>+ROUND('[1]CE Min CONS'!E458,0)</f>
        <v>0</v>
      </c>
      <c r="F79" s="50"/>
      <c r="G79" s="51"/>
      <c r="H79" s="52"/>
      <c r="I79" s="52"/>
    </row>
    <row r="80" spans="1:9" s="2" customFormat="1">
      <c r="A80" s="29">
        <v>11</v>
      </c>
      <c r="B80" s="31" t="s">
        <v>80</v>
      </c>
      <c r="C80" s="65"/>
      <c r="D80" s="64">
        <v>12647339</v>
      </c>
      <c r="E80" s="64">
        <f>SUM(E81:E84)</f>
        <v>0</v>
      </c>
      <c r="F80" s="56"/>
      <c r="G80" s="57"/>
      <c r="H80" s="54"/>
      <c r="I80" s="54"/>
    </row>
    <row r="81" spans="1:9">
      <c r="A81" s="29"/>
      <c r="B81" s="43" t="s">
        <v>81</v>
      </c>
      <c r="C81" s="36"/>
      <c r="D81" s="44">
        <v>0</v>
      </c>
      <c r="E81" s="44">
        <f>+ROUND('[1]CE Min CONS'!E466,0)</f>
        <v>0</v>
      </c>
      <c r="F81" s="50"/>
      <c r="G81" s="51"/>
      <c r="H81" s="52"/>
      <c r="I81" s="52"/>
    </row>
    <row r="82" spans="1:9">
      <c r="A82" s="29"/>
      <c r="B82" s="43" t="s">
        <v>82</v>
      </c>
      <c r="C82" s="36"/>
      <c r="D82" s="44">
        <v>245610</v>
      </c>
      <c r="E82" s="44">
        <f>+ROUND('[1]CE Min CONS'!E474,0)</f>
        <v>0</v>
      </c>
      <c r="F82" s="50"/>
      <c r="G82" s="51"/>
      <c r="H82" s="52"/>
      <c r="I82" s="52"/>
    </row>
    <row r="83" spans="1:9">
      <c r="A83" s="29"/>
      <c r="B83" s="43" t="s">
        <v>83</v>
      </c>
      <c r="C83" s="36"/>
      <c r="D83" s="44">
        <v>1001205</v>
      </c>
      <c r="E83" s="44">
        <f>+ROUND('[1]CE Min CONS'!E475,0)</f>
        <v>0</v>
      </c>
      <c r="F83" s="50"/>
      <c r="G83" s="51"/>
      <c r="H83" s="52"/>
      <c r="I83" s="52"/>
    </row>
    <row r="84" spans="1:9">
      <c r="A84" s="29"/>
      <c r="B84" s="43" t="s">
        <v>84</v>
      </c>
      <c r="C84" s="36"/>
      <c r="D84" s="44">
        <v>11400524</v>
      </c>
      <c r="E84" s="44">
        <f>+ROUND('[1]CE Min CONS'!E482,0)</f>
        <v>0</v>
      </c>
      <c r="F84" s="50"/>
      <c r="G84" s="51"/>
      <c r="H84" s="52"/>
      <c r="I84" s="52"/>
    </row>
    <row r="85" spans="1:9" s="2" customFormat="1">
      <c r="A85" s="139" t="s">
        <v>85</v>
      </c>
      <c r="B85" s="140"/>
      <c r="C85" s="140"/>
      <c r="D85" s="58">
        <v>1189474347</v>
      </c>
      <c r="E85" s="58">
        <f>E38+E41+E63+E64+E65+E71+E72+E76+E77+E80+E59</f>
        <v>0</v>
      </c>
      <c r="F85" s="59"/>
      <c r="G85" s="60"/>
      <c r="H85" s="54"/>
      <c r="I85" s="54"/>
    </row>
    <row r="86" spans="1:9" s="2" customFormat="1" ht="13.5" thickBot="1">
      <c r="A86" s="74"/>
      <c r="B86" s="75"/>
      <c r="C86" s="76"/>
      <c r="D86" s="77"/>
      <c r="E86" s="77"/>
      <c r="F86" s="78"/>
      <c r="G86" s="79"/>
      <c r="H86" s="47"/>
      <c r="I86" s="47"/>
    </row>
    <row r="87" spans="1:9" s="2" customFormat="1" ht="13.5" thickBot="1">
      <c r="A87" s="141" t="s">
        <v>86</v>
      </c>
      <c r="B87" s="142"/>
      <c r="C87" s="142"/>
      <c r="D87" s="80">
        <v>29300205</v>
      </c>
      <c r="E87" s="80">
        <f>+E35-E85</f>
        <v>0</v>
      </c>
      <c r="F87" s="81"/>
      <c r="G87" s="82"/>
      <c r="H87" s="54"/>
      <c r="I87" s="54"/>
    </row>
    <row r="88" spans="1:9">
      <c r="A88" s="83"/>
      <c r="B88" s="84"/>
      <c r="C88" s="85"/>
      <c r="D88" s="62"/>
      <c r="E88" s="62"/>
      <c r="F88" s="50"/>
      <c r="G88" s="51"/>
      <c r="H88" s="47"/>
      <c r="I88" s="47"/>
    </row>
    <row r="89" spans="1:9" s="2" customFormat="1">
      <c r="A89" s="29" t="s">
        <v>87</v>
      </c>
      <c r="B89" s="31" t="s">
        <v>88</v>
      </c>
      <c r="C89" s="65"/>
      <c r="D89" s="64"/>
      <c r="E89" s="64"/>
      <c r="F89" s="56"/>
      <c r="G89" s="57"/>
      <c r="H89" s="47"/>
      <c r="I89" s="47"/>
    </row>
    <row r="90" spans="1:9" s="2" customFormat="1">
      <c r="A90" s="86"/>
      <c r="B90" s="30" t="s">
        <v>89</v>
      </c>
      <c r="C90" s="87" t="s">
        <v>90</v>
      </c>
      <c r="D90" s="53">
        <v>2108</v>
      </c>
      <c r="E90" s="53">
        <f>+ROUND('[1]CE Min CONS'!E495+'[1]CE Min CONS'!E499,0)</f>
        <v>0</v>
      </c>
      <c r="F90" s="56"/>
      <c r="G90" s="57"/>
      <c r="H90" s="54"/>
      <c r="I90" s="54"/>
    </row>
    <row r="91" spans="1:9" s="2" customFormat="1">
      <c r="A91" s="86"/>
      <c r="B91" s="30" t="s">
        <v>91</v>
      </c>
      <c r="C91" s="87" t="s">
        <v>92</v>
      </c>
      <c r="D91" s="53">
        <v>0</v>
      </c>
      <c r="E91" s="53">
        <f>+ROUND('[1]CE Min CONS'!E505+'[1]CE Min CONS'!E509,0)</f>
        <v>0</v>
      </c>
      <c r="F91" s="56"/>
      <c r="G91" s="57"/>
      <c r="H91" s="54"/>
      <c r="I91" s="54"/>
    </row>
    <row r="92" spans="1:9" s="2" customFormat="1">
      <c r="A92" s="139" t="s">
        <v>93</v>
      </c>
      <c r="B92" s="140"/>
      <c r="C92" s="140" t="s">
        <v>94</v>
      </c>
      <c r="D92" s="58">
        <v>2108</v>
      </c>
      <c r="E92" s="58">
        <f>+E90-E91</f>
        <v>0</v>
      </c>
      <c r="F92" s="59"/>
      <c r="G92" s="60"/>
      <c r="H92" s="54"/>
      <c r="I92" s="54"/>
    </row>
    <row r="93" spans="1:9" s="2" customFormat="1">
      <c r="A93" s="86"/>
      <c r="B93" s="88"/>
      <c r="C93" s="31"/>
      <c r="D93" s="64"/>
      <c r="E93" s="64"/>
      <c r="F93" s="56"/>
      <c r="G93" s="57"/>
      <c r="H93" s="47"/>
      <c r="I93" s="47"/>
    </row>
    <row r="94" spans="1:9" s="2" customFormat="1">
      <c r="A94" s="29" t="s">
        <v>95</v>
      </c>
      <c r="B94" s="31" t="s">
        <v>96</v>
      </c>
      <c r="C94" s="31"/>
      <c r="D94" s="64"/>
      <c r="E94" s="64"/>
      <c r="F94" s="56"/>
      <c r="G94" s="57"/>
      <c r="H94" s="47"/>
      <c r="I94" s="47"/>
    </row>
    <row r="95" spans="1:9" s="2" customFormat="1">
      <c r="A95" s="86"/>
      <c r="B95" s="30" t="s">
        <v>89</v>
      </c>
      <c r="C95" s="31" t="s">
        <v>97</v>
      </c>
      <c r="D95" s="53">
        <v>0</v>
      </c>
      <c r="E95" s="53">
        <f>+ROUND(+'[1]CE Min CONS'!E514,0)</f>
        <v>0</v>
      </c>
      <c r="F95" s="56"/>
      <c r="G95" s="57"/>
      <c r="H95" s="47"/>
      <c r="I95" s="47"/>
    </row>
    <row r="96" spans="1:9" s="2" customFormat="1">
      <c r="A96" s="86"/>
      <c r="B96" s="30" t="s">
        <v>91</v>
      </c>
      <c r="C96" s="31" t="s">
        <v>98</v>
      </c>
      <c r="D96" s="53">
        <v>0</v>
      </c>
      <c r="E96" s="53">
        <f>+ROUND(+'[1]CE Min CONS'!E515,0)</f>
        <v>0</v>
      </c>
      <c r="F96" s="56"/>
      <c r="G96" s="57"/>
      <c r="H96" s="47"/>
      <c r="I96" s="47"/>
    </row>
    <row r="97" spans="1:9" s="2" customFormat="1">
      <c r="A97" s="139" t="s">
        <v>99</v>
      </c>
      <c r="B97" s="140"/>
      <c r="C97" s="140" t="s">
        <v>94</v>
      </c>
      <c r="D97" s="58">
        <v>0</v>
      </c>
      <c r="E97" s="58">
        <f>E95-E96</f>
        <v>0</v>
      </c>
      <c r="F97" s="59"/>
      <c r="G97" s="60"/>
      <c r="H97" s="54"/>
      <c r="I97" s="54"/>
    </row>
    <row r="98" spans="1:9" s="2" customFormat="1">
      <c r="A98" s="86"/>
      <c r="B98" s="88"/>
      <c r="C98" s="31"/>
      <c r="D98" s="89"/>
      <c r="E98" s="89"/>
      <c r="F98" s="90"/>
      <c r="G98" s="91"/>
      <c r="H98" s="47"/>
      <c r="I98" s="47"/>
    </row>
    <row r="99" spans="1:9" s="2" customFormat="1">
      <c r="A99" s="92" t="s">
        <v>100</v>
      </c>
      <c r="B99" s="31" t="s">
        <v>101</v>
      </c>
      <c r="C99" s="65"/>
      <c r="D99" s="89"/>
      <c r="E99" s="89"/>
      <c r="F99" s="90"/>
      <c r="G99" s="91"/>
      <c r="H99" s="47"/>
      <c r="I99" s="47"/>
    </row>
    <row r="100" spans="1:9" s="2" customFormat="1">
      <c r="A100" s="92"/>
      <c r="B100" s="93">
        <v>1</v>
      </c>
      <c r="C100" s="87" t="s">
        <v>102</v>
      </c>
      <c r="D100" s="89">
        <v>0</v>
      </c>
      <c r="E100" s="89">
        <f>SUM(E101:E102)</f>
        <v>0</v>
      </c>
      <c r="F100" s="90"/>
      <c r="G100" s="91"/>
      <c r="H100" s="54"/>
      <c r="I100" s="54"/>
    </row>
    <row r="101" spans="1:9">
      <c r="A101" s="92"/>
      <c r="B101" s="93"/>
      <c r="C101" s="43" t="s">
        <v>103</v>
      </c>
      <c r="D101" s="44">
        <v>0</v>
      </c>
      <c r="E101" s="44">
        <f>+ROUND(+'[1]CE Min CONS'!E519,0)</f>
        <v>0</v>
      </c>
      <c r="F101" s="34"/>
      <c r="G101" s="94"/>
      <c r="H101" s="52"/>
      <c r="I101" s="52"/>
    </row>
    <row r="102" spans="1:9">
      <c r="A102" s="92"/>
      <c r="B102" s="93"/>
      <c r="C102" s="43" t="s">
        <v>104</v>
      </c>
      <c r="D102" s="44">
        <v>0</v>
      </c>
      <c r="E102" s="44">
        <f>+ROUND('[1]CE Min CONS'!E520,0)</f>
        <v>0</v>
      </c>
      <c r="F102" s="34"/>
      <c r="G102" s="94"/>
      <c r="H102" s="52"/>
      <c r="I102" s="52"/>
    </row>
    <row r="103" spans="1:9">
      <c r="A103" s="92"/>
      <c r="B103" s="93">
        <v>2</v>
      </c>
      <c r="C103" s="31" t="s">
        <v>105</v>
      </c>
      <c r="D103" s="89">
        <v>0</v>
      </c>
      <c r="E103" s="89">
        <f>SUM(E104:E105)</f>
        <v>0</v>
      </c>
      <c r="F103" s="90"/>
      <c r="G103" s="91"/>
      <c r="H103" s="54"/>
      <c r="I103" s="54"/>
    </row>
    <row r="104" spans="1:9">
      <c r="A104" s="92"/>
      <c r="B104" s="93"/>
      <c r="C104" s="43" t="s">
        <v>106</v>
      </c>
      <c r="D104" s="44">
        <v>0</v>
      </c>
      <c r="E104" s="44">
        <f>+ROUND(+'[1]CE Min CONS'!E545,0)</f>
        <v>0</v>
      </c>
      <c r="F104" s="95"/>
      <c r="G104" s="96"/>
      <c r="H104" s="52"/>
      <c r="I104" s="52"/>
    </row>
    <row r="105" spans="1:9">
      <c r="A105" s="92"/>
      <c r="B105" s="93"/>
      <c r="C105" s="43" t="s">
        <v>107</v>
      </c>
      <c r="D105" s="44">
        <v>0</v>
      </c>
      <c r="E105" s="44">
        <f>+ROUND('[1]CE Min CONS'!E546,0)</f>
        <v>0</v>
      </c>
      <c r="F105" s="95"/>
      <c r="G105" s="96"/>
      <c r="H105" s="52"/>
      <c r="I105" s="52"/>
    </row>
    <row r="106" spans="1:9" s="2" customFormat="1">
      <c r="A106" s="139" t="s">
        <v>108</v>
      </c>
      <c r="B106" s="140"/>
      <c r="C106" s="140" t="s">
        <v>109</v>
      </c>
      <c r="D106" s="97">
        <v>0</v>
      </c>
      <c r="E106" s="97">
        <f>E100-E103</f>
        <v>0</v>
      </c>
      <c r="F106" s="98"/>
      <c r="G106" s="99"/>
      <c r="H106" s="54"/>
      <c r="I106" s="54"/>
    </row>
    <row r="107" spans="1:9" s="2" customFormat="1" ht="13.5" thickBot="1">
      <c r="A107" s="100"/>
      <c r="B107" s="101"/>
      <c r="C107" s="102"/>
      <c r="D107" s="103"/>
      <c r="E107" s="103"/>
      <c r="F107" s="104"/>
      <c r="G107" s="105"/>
      <c r="H107" s="47"/>
      <c r="I107" s="47"/>
    </row>
    <row r="108" spans="1:9" s="2" customFormat="1" ht="13.5" thickBot="1">
      <c r="A108" s="141" t="s">
        <v>110</v>
      </c>
      <c r="B108" s="142"/>
      <c r="C108" s="142"/>
      <c r="D108" s="106">
        <v>29302313</v>
      </c>
      <c r="E108" s="106">
        <f>E87+E92+E97+E106</f>
        <v>0</v>
      </c>
      <c r="F108" s="107"/>
      <c r="G108" s="108"/>
      <c r="H108" s="54"/>
      <c r="I108" s="54"/>
    </row>
    <row r="109" spans="1:9">
      <c r="A109" s="42"/>
      <c r="B109" s="61"/>
      <c r="C109" s="109"/>
      <c r="D109" s="110"/>
      <c r="E109" s="110"/>
      <c r="F109" s="95"/>
      <c r="G109" s="96"/>
      <c r="H109" s="47"/>
      <c r="I109" s="47"/>
    </row>
    <row r="110" spans="1:9" s="2" customFormat="1">
      <c r="A110" s="92" t="s">
        <v>111</v>
      </c>
      <c r="B110" s="31" t="s">
        <v>112</v>
      </c>
      <c r="C110" s="65"/>
      <c r="D110" s="89"/>
      <c r="E110" s="89"/>
      <c r="F110" s="90"/>
      <c r="G110" s="91"/>
      <c r="H110" s="47"/>
      <c r="I110" s="47"/>
    </row>
    <row r="111" spans="1:9" s="2" customFormat="1">
      <c r="A111" s="92"/>
      <c r="B111" s="93" t="s">
        <v>89</v>
      </c>
      <c r="C111" s="87" t="s">
        <v>113</v>
      </c>
      <c r="D111" s="89">
        <v>28516052</v>
      </c>
      <c r="E111" s="89">
        <f>SUM(E112:E115)</f>
        <v>0</v>
      </c>
      <c r="F111" s="90"/>
      <c r="G111" s="91"/>
      <c r="H111" s="54"/>
      <c r="I111" s="54"/>
    </row>
    <row r="112" spans="1:9">
      <c r="A112" s="42"/>
      <c r="B112" s="48"/>
      <c r="C112" s="43" t="s">
        <v>114</v>
      </c>
      <c r="D112" s="44">
        <v>26934770</v>
      </c>
      <c r="E112" s="44">
        <f>+ROUND(+'[1]CE Min CONS'!E580,0)</f>
        <v>0</v>
      </c>
      <c r="F112" s="34"/>
      <c r="G112" s="94"/>
      <c r="H112" s="52"/>
      <c r="I112" s="52"/>
    </row>
    <row r="113" spans="1:9">
      <c r="A113" s="42"/>
      <c r="B113" s="48"/>
      <c r="C113" s="43" t="s">
        <v>115</v>
      </c>
      <c r="D113" s="44">
        <v>633954</v>
      </c>
      <c r="E113" s="44">
        <f>+ROUND(+'[1]CE Min CONS'!E581,0)</f>
        <v>0</v>
      </c>
      <c r="F113" s="34"/>
      <c r="G113" s="94"/>
      <c r="H113" s="52"/>
      <c r="I113" s="52"/>
    </row>
    <row r="114" spans="1:9">
      <c r="A114" s="42"/>
      <c r="B114" s="48"/>
      <c r="C114" s="43" t="s">
        <v>116</v>
      </c>
      <c r="D114" s="44">
        <v>947328</v>
      </c>
      <c r="E114" s="44">
        <f>+ROUND(+'[1]CE Min CONS'!E582,0)</f>
        <v>0</v>
      </c>
      <c r="F114" s="34"/>
      <c r="G114" s="94"/>
      <c r="H114" s="52"/>
      <c r="I114" s="52"/>
    </row>
    <row r="115" spans="1:9">
      <c r="A115" s="42"/>
      <c r="B115" s="48"/>
      <c r="C115" s="43" t="s">
        <v>117</v>
      </c>
      <c r="D115" s="44">
        <v>0</v>
      </c>
      <c r="E115" s="44">
        <f>+ROUND(+'[1]CE Min CONS'!E583,0)</f>
        <v>0</v>
      </c>
      <c r="F115" s="34"/>
      <c r="G115" s="94"/>
      <c r="H115" s="52"/>
      <c r="I115" s="52"/>
    </row>
    <row r="116" spans="1:9" s="2" customFormat="1">
      <c r="A116" s="92"/>
      <c r="B116" s="93" t="s">
        <v>91</v>
      </c>
      <c r="C116" s="31" t="s">
        <v>118</v>
      </c>
      <c r="D116" s="64">
        <v>786261</v>
      </c>
      <c r="E116" s="64">
        <f>+ROUND(+'[1]CE Min CONS'!E584,0)</f>
        <v>0</v>
      </c>
      <c r="F116" s="90"/>
      <c r="G116" s="91"/>
      <c r="H116" s="54"/>
      <c r="I116" s="54"/>
    </row>
    <row r="117" spans="1:9" s="2" customFormat="1">
      <c r="A117" s="92"/>
      <c r="B117" s="93" t="s">
        <v>119</v>
      </c>
      <c r="C117" s="111" t="s">
        <v>120</v>
      </c>
      <c r="D117" s="64">
        <v>0</v>
      </c>
      <c r="E117" s="64">
        <f>+ROUND(+'[1]CE Min CONS'!E587,0)</f>
        <v>0</v>
      </c>
      <c r="F117" s="112"/>
      <c r="G117" s="113"/>
      <c r="H117" s="47"/>
      <c r="I117" s="47"/>
    </row>
    <row r="118" spans="1:9" s="2" customFormat="1">
      <c r="A118" s="139" t="s">
        <v>121</v>
      </c>
      <c r="B118" s="140"/>
      <c r="C118" s="140" t="s">
        <v>109</v>
      </c>
      <c r="D118" s="97">
        <v>29302313</v>
      </c>
      <c r="E118" s="97">
        <f>E111+E116+E117</f>
        <v>0</v>
      </c>
      <c r="F118" s="98"/>
      <c r="G118" s="99"/>
      <c r="H118" s="54"/>
      <c r="I118" s="54"/>
    </row>
    <row r="119" spans="1:9">
      <c r="A119" s="42"/>
      <c r="B119" s="61"/>
      <c r="C119" s="36"/>
      <c r="D119" s="95"/>
      <c r="E119" s="95"/>
      <c r="F119" s="95"/>
      <c r="G119" s="96"/>
      <c r="H119" s="47"/>
      <c r="I119" s="47"/>
    </row>
    <row r="120" spans="1:9" ht="13.5" thickBot="1">
      <c r="A120" s="114" t="s">
        <v>122</v>
      </c>
      <c r="B120" s="115"/>
      <c r="C120" s="116"/>
      <c r="D120" s="117">
        <v>0</v>
      </c>
      <c r="E120" s="117">
        <f>E108-E118</f>
        <v>0</v>
      </c>
      <c r="F120" s="117"/>
      <c r="G120" s="118"/>
      <c r="H120" s="54"/>
      <c r="I120" s="54"/>
    </row>
    <row r="122" spans="1:9">
      <c r="A122" s="119"/>
      <c r="B122" s="119"/>
      <c r="C122" s="119"/>
      <c r="D122" s="120"/>
      <c r="E122" s="120"/>
      <c r="F122" s="120"/>
      <c r="G122" s="121"/>
      <c r="H122" s="121"/>
      <c r="I122" s="121"/>
    </row>
    <row r="125" spans="1:9">
      <c r="C125" s="123"/>
      <c r="D125" s="124"/>
      <c r="E125" s="120"/>
      <c r="G125" s="125"/>
      <c r="H125" s="125"/>
      <c r="I125" s="125"/>
    </row>
    <row r="130" spans="7:9">
      <c r="G130" s="127"/>
      <c r="H130" s="127"/>
      <c r="I130" s="127"/>
    </row>
  </sheetData>
  <mergeCells count="15">
    <mergeCell ref="A106:C106"/>
    <mergeCell ref="A108:C108"/>
    <mergeCell ref="A118:C118"/>
    <mergeCell ref="A35:C35"/>
    <mergeCell ref="B61:C61"/>
    <mergeCell ref="A85:C85"/>
    <mergeCell ref="A87:C87"/>
    <mergeCell ref="A92:C92"/>
    <mergeCell ref="A97:C97"/>
    <mergeCell ref="A2:C2"/>
    <mergeCell ref="F2:G2"/>
    <mergeCell ref="A4:C5"/>
    <mergeCell ref="D4:D5"/>
    <mergeCell ref="E4:E5"/>
    <mergeCell ref="F4:G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Bilancio previsione 2020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2021-05-26T10:52:56Z</dcterms:modified>
</cp:coreProperties>
</file>